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930" yWindow="1440" windowWidth="11100" windowHeight="3750" tabRatio="797"/>
  </bookViews>
  <sheets>
    <sheet name="общая" sheetId="2" r:id="rId1"/>
  </sheets>
  <definedNames>
    <definedName name="_xlnm._FilterDatabase" localSheetId="0" hidden="1">общая!$A$8:$N$587</definedName>
    <definedName name="_xlnm.Print_Titles" localSheetId="0">общая!$8:$9</definedName>
    <definedName name="_xlnm.Print_Area" localSheetId="0">общая!$A$1:$K$582</definedName>
  </definedNames>
  <calcPr calcId="124519"/>
</workbook>
</file>

<file path=xl/calcChain.xml><?xml version="1.0" encoding="utf-8"?>
<calcChain xmlns="http://schemas.openxmlformats.org/spreadsheetml/2006/main">
  <c r="I486" i="2"/>
  <c r="H486"/>
  <c r="J487"/>
  <c r="K487"/>
  <c r="I439" l="1"/>
  <c r="I438" s="1"/>
  <c r="H440"/>
  <c r="J440" s="1"/>
  <c r="H439"/>
  <c r="H438" s="1"/>
  <c r="K440" l="1"/>
  <c r="K439"/>
  <c r="K438"/>
  <c r="J438"/>
  <c r="J439"/>
  <c r="I373"/>
  <c r="I372" s="1"/>
  <c r="I371" s="1"/>
  <c r="I370" s="1"/>
  <c r="I369" s="1"/>
  <c r="H373"/>
  <c r="H372" s="1"/>
  <c r="H371" s="1"/>
  <c r="J374"/>
  <c r="K374"/>
  <c r="J152"/>
  <c r="K152"/>
  <c r="I151"/>
  <c r="I150" s="1"/>
  <c r="H151"/>
  <c r="H150" s="1"/>
  <c r="K373" l="1"/>
  <c r="J373"/>
  <c r="J372"/>
  <c r="H370"/>
  <c r="J371"/>
  <c r="K371"/>
  <c r="K372"/>
  <c r="J150"/>
  <c r="K150"/>
  <c r="K151"/>
  <c r="J151"/>
  <c r="J370" l="1"/>
  <c r="H369"/>
  <c r="K370"/>
  <c r="J369" l="1"/>
  <c r="K369"/>
  <c r="J45" l="1"/>
  <c r="K45"/>
  <c r="I44"/>
  <c r="I43" s="1"/>
  <c r="H44"/>
  <c r="H43" s="1"/>
  <c r="J43" l="1"/>
  <c r="K44"/>
  <c r="K43"/>
  <c r="J44"/>
  <c r="I402" l="1"/>
  <c r="I401" s="1"/>
  <c r="H402"/>
  <c r="H401" s="1"/>
  <c r="J403"/>
  <c r="K403"/>
  <c r="I48"/>
  <c r="I47" s="1"/>
  <c r="I46" s="1"/>
  <c r="I41"/>
  <c r="I39"/>
  <c r="I37"/>
  <c r="I34"/>
  <c r="I33" s="1"/>
  <c r="I28"/>
  <c r="I27" s="1"/>
  <c r="I26" s="1"/>
  <c r="I25" s="1"/>
  <c r="I24" s="1"/>
  <c r="K402" l="1"/>
  <c r="J401"/>
  <c r="J402"/>
  <c r="K401"/>
  <c r="I36"/>
  <c r="I32" s="1"/>
  <c r="I244" l="1"/>
  <c r="I243" s="1"/>
  <c r="H244"/>
  <c r="H243" s="1"/>
  <c r="J245"/>
  <c r="K245"/>
  <c r="I231"/>
  <c r="I230" s="1"/>
  <c r="J232"/>
  <c r="K232"/>
  <c r="H231"/>
  <c r="H230" s="1"/>
  <c r="I179"/>
  <c r="I178" s="1"/>
  <c r="J180"/>
  <c r="K180"/>
  <c r="H179"/>
  <c r="H178" s="1"/>
  <c r="K244" l="1"/>
  <c r="K231"/>
  <c r="J243"/>
  <c r="J244"/>
  <c r="K243"/>
  <c r="K230"/>
  <c r="J230"/>
  <c r="J231"/>
  <c r="K179"/>
  <c r="K178"/>
  <c r="J178"/>
  <c r="J179"/>
  <c r="I188" l="1"/>
  <c r="I187" s="1"/>
  <c r="I185"/>
  <c r="I184" s="1"/>
  <c r="H188"/>
  <c r="H187" s="1"/>
  <c r="H185"/>
  <c r="H184" s="1"/>
  <c r="J186"/>
  <c r="K186"/>
  <c r="J189"/>
  <c r="K189"/>
  <c r="I94"/>
  <c r="I93" s="1"/>
  <c r="H94"/>
  <c r="H93" s="1"/>
  <c r="H92" s="1"/>
  <c r="J95"/>
  <c r="K95"/>
  <c r="I63"/>
  <c r="H63"/>
  <c r="J64"/>
  <c r="K64"/>
  <c r="I18"/>
  <c r="H18"/>
  <c r="J19"/>
  <c r="K19"/>
  <c r="K187" l="1"/>
  <c r="K184"/>
  <c r="K188"/>
  <c r="J188"/>
  <c r="J187"/>
  <c r="J185"/>
  <c r="J184"/>
  <c r="K185"/>
  <c r="J63"/>
  <c r="J94"/>
  <c r="J93"/>
  <c r="I92"/>
  <c r="J92" s="1"/>
  <c r="K94"/>
  <c r="K93"/>
  <c r="K63"/>
  <c r="J18"/>
  <c r="K18"/>
  <c r="K92" l="1"/>
  <c r="I215"/>
  <c r="I217"/>
  <c r="H217"/>
  <c r="J218"/>
  <c r="K218"/>
  <c r="J217" l="1"/>
  <c r="K217"/>
  <c r="I214"/>
  <c r="I213" s="1"/>
  <c r="I212" s="1"/>
  <c r="I211" s="1"/>
  <c r="J539"/>
  <c r="K539"/>
  <c r="I538"/>
  <c r="I537" s="1"/>
  <c r="I536" s="1"/>
  <c r="I535" s="1"/>
  <c r="H538"/>
  <c r="H537" s="1"/>
  <c r="H536" s="1"/>
  <c r="H535" s="1"/>
  <c r="K535" l="1"/>
  <c r="K538"/>
  <c r="J535"/>
  <c r="K537"/>
  <c r="K536"/>
  <c r="J538"/>
  <c r="J537"/>
  <c r="J536"/>
  <c r="H496" l="1"/>
  <c r="H495" s="1"/>
  <c r="J497"/>
  <c r="K497"/>
  <c r="I496"/>
  <c r="I495" s="1"/>
  <c r="I460"/>
  <c r="I459" s="1"/>
  <c r="H460"/>
  <c r="H459" s="1"/>
  <c r="H458" s="1"/>
  <c r="J461"/>
  <c r="K461"/>
  <c r="I422"/>
  <c r="I421" s="1"/>
  <c r="H422"/>
  <c r="H421" s="1"/>
  <c r="J423"/>
  <c r="K423"/>
  <c r="I412"/>
  <c r="I411" s="1"/>
  <c r="H412"/>
  <c r="H411" s="1"/>
  <c r="J413"/>
  <c r="K413"/>
  <c r="I360"/>
  <c r="I359" s="1"/>
  <c r="I357"/>
  <c r="I356" s="1"/>
  <c r="J361"/>
  <c r="K361"/>
  <c r="H360"/>
  <c r="H359" s="1"/>
  <c r="H358"/>
  <c r="J358" s="1"/>
  <c r="I339"/>
  <c r="I338" s="1"/>
  <c r="H339"/>
  <c r="H338" s="1"/>
  <c r="H337" s="1"/>
  <c r="J340"/>
  <c r="K340"/>
  <c r="J496" l="1"/>
  <c r="J495"/>
  <c r="K495"/>
  <c r="K496"/>
  <c r="H357"/>
  <c r="H356" s="1"/>
  <c r="K356" s="1"/>
  <c r="K358"/>
  <c r="J460"/>
  <c r="K459"/>
  <c r="I458"/>
  <c r="I457" s="1"/>
  <c r="K460"/>
  <c r="H457"/>
  <c r="J459"/>
  <c r="K421"/>
  <c r="J422"/>
  <c r="J421"/>
  <c r="K422"/>
  <c r="H355"/>
  <c r="J412"/>
  <c r="K412"/>
  <c r="K411"/>
  <c r="J411"/>
  <c r="J359"/>
  <c r="K359"/>
  <c r="K360"/>
  <c r="J360"/>
  <c r="I355"/>
  <c r="K339"/>
  <c r="J338"/>
  <c r="I337"/>
  <c r="J337" s="1"/>
  <c r="K338"/>
  <c r="J339"/>
  <c r="J356" l="1"/>
  <c r="J357"/>
  <c r="K357"/>
  <c r="K458"/>
  <c r="J458"/>
  <c r="J457"/>
  <c r="K457"/>
  <c r="K355"/>
  <c r="J355"/>
  <c r="K337"/>
  <c r="H28" l="1"/>
  <c r="H27" s="1"/>
  <c r="H26" s="1"/>
  <c r="I282"/>
  <c r="I281" s="1"/>
  <c r="H282"/>
  <c r="H281" s="1"/>
  <c r="I276"/>
  <c r="I274"/>
  <c r="I272"/>
  <c r="H274"/>
  <c r="H272"/>
  <c r="J283"/>
  <c r="K283"/>
  <c r="I271" l="1"/>
  <c r="J282"/>
  <c r="J281"/>
  <c r="K282"/>
  <c r="K281"/>
  <c r="I250"/>
  <c r="I249" s="1"/>
  <c r="H250"/>
  <c r="H249" s="1"/>
  <c r="H247"/>
  <c r="H246" s="1"/>
  <c r="I225"/>
  <c r="I224" s="1"/>
  <c r="I228"/>
  <c r="I227" s="1"/>
  <c r="H228"/>
  <c r="H227" s="1"/>
  <c r="H225"/>
  <c r="H224" s="1"/>
  <c r="J226"/>
  <c r="K226"/>
  <c r="J229"/>
  <c r="K229"/>
  <c r="H215"/>
  <c r="J216"/>
  <c r="K216"/>
  <c r="I199"/>
  <c r="I198" s="1"/>
  <c r="H200"/>
  <c r="H199" s="1"/>
  <c r="H166"/>
  <c r="H165" s="1"/>
  <c r="H164" s="1"/>
  <c r="H163" s="1"/>
  <c r="I161"/>
  <c r="I160" s="1"/>
  <c r="I159" s="1"/>
  <c r="H161"/>
  <c r="H160" s="1"/>
  <c r="H159" s="1"/>
  <c r="J162"/>
  <c r="K162"/>
  <c r="J53"/>
  <c r="K53"/>
  <c r="I52"/>
  <c r="H52"/>
  <c r="H51" s="1"/>
  <c r="H50" s="1"/>
  <c r="H25"/>
  <c r="H24" s="1"/>
  <c r="H20"/>
  <c r="I20"/>
  <c r="H223" l="1"/>
  <c r="H222" s="1"/>
  <c r="I223"/>
  <c r="I222" s="1"/>
  <c r="I221" s="1"/>
  <c r="I220" s="1"/>
  <c r="H214"/>
  <c r="H213" s="1"/>
  <c r="H212" s="1"/>
  <c r="H211" s="1"/>
  <c r="K225"/>
  <c r="K227"/>
  <c r="K224"/>
  <c r="J225"/>
  <c r="K228"/>
  <c r="J227"/>
  <c r="J228"/>
  <c r="J224"/>
  <c r="J199"/>
  <c r="H198"/>
  <c r="K199"/>
  <c r="K200"/>
  <c r="J200"/>
  <c r="K161"/>
  <c r="J161"/>
  <c r="J160"/>
  <c r="K159"/>
  <c r="J159"/>
  <c r="K160"/>
  <c r="J52"/>
  <c r="K52"/>
  <c r="I51"/>
  <c r="K20"/>
  <c r="J20"/>
  <c r="J211" l="1"/>
  <c r="K211"/>
  <c r="J223"/>
  <c r="K223"/>
  <c r="H221"/>
  <c r="J222"/>
  <c r="K222"/>
  <c r="J198"/>
  <c r="K198"/>
  <c r="I50"/>
  <c r="I31" s="1"/>
  <c r="J51"/>
  <c r="K51"/>
  <c r="J221" l="1"/>
  <c r="H220"/>
  <c r="K221"/>
  <c r="J50"/>
  <c r="K50"/>
  <c r="K220" l="1"/>
  <c r="J220"/>
  <c r="I509" l="1"/>
  <c r="I508" s="1"/>
  <c r="H509"/>
  <c r="J510"/>
  <c r="K510"/>
  <c r="I392"/>
  <c r="I391" s="1"/>
  <c r="H392"/>
  <c r="H391" s="1"/>
  <c r="J393"/>
  <c r="K393"/>
  <c r="I367"/>
  <c r="I290"/>
  <c r="I289" s="1"/>
  <c r="H290"/>
  <c r="H289" s="1"/>
  <c r="I279"/>
  <c r="I278" s="1"/>
  <c r="I270" s="1"/>
  <c r="I269" s="1"/>
  <c r="I268" s="1"/>
  <c r="I267" s="1"/>
  <c r="I265"/>
  <c r="I263"/>
  <c r="I257"/>
  <c r="I256" s="1"/>
  <c r="I255" s="1"/>
  <c r="I254" s="1"/>
  <c r="I253" s="1"/>
  <c r="I247"/>
  <c r="I246" s="1"/>
  <c r="I241"/>
  <c r="I240" s="1"/>
  <c r="I238"/>
  <c r="I207"/>
  <c r="I209"/>
  <c r="I205"/>
  <c r="I196"/>
  <c r="I195" s="1"/>
  <c r="I194" s="1"/>
  <c r="I192"/>
  <c r="I191" s="1"/>
  <c r="I190" s="1"/>
  <c r="I182"/>
  <c r="I181" s="1"/>
  <c r="I177" s="1"/>
  <c r="I175"/>
  <c r="I174" s="1"/>
  <c r="I173" s="1"/>
  <c r="I171"/>
  <c r="I170" s="1"/>
  <c r="I169" s="1"/>
  <c r="I166"/>
  <c r="I165" s="1"/>
  <c r="I164" s="1"/>
  <c r="I163" s="1"/>
  <c r="I155"/>
  <c r="I148"/>
  <c r="I146"/>
  <c r="I145" s="1"/>
  <c r="I139"/>
  <c r="I137"/>
  <c r="I131"/>
  <c r="I130" s="1"/>
  <c r="I129" s="1"/>
  <c r="I128" s="1"/>
  <c r="I127" s="1"/>
  <c r="I124"/>
  <c r="I122"/>
  <c r="I120"/>
  <c r="I116"/>
  <c r="I115" s="1"/>
  <c r="I114" s="1"/>
  <c r="I89"/>
  <c r="I87"/>
  <c r="I85"/>
  <c r="I109"/>
  <c r="I108" s="1"/>
  <c r="I107" s="1"/>
  <c r="I106" s="1"/>
  <c r="I105" s="1"/>
  <c r="I104" s="1"/>
  <c r="I102"/>
  <c r="I101" s="1"/>
  <c r="I100" s="1"/>
  <c r="I98"/>
  <c r="I97" s="1"/>
  <c r="I96" s="1"/>
  <c r="I91" s="1"/>
  <c r="I79"/>
  <c r="I78" s="1"/>
  <c r="I77" s="1"/>
  <c r="I76" s="1"/>
  <c r="I75" s="1"/>
  <c r="I73"/>
  <c r="I72" s="1"/>
  <c r="I71" s="1"/>
  <c r="I70" s="1"/>
  <c r="I69" s="1"/>
  <c r="I67"/>
  <c r="I66" s="1"/>
  <c r="I65" s="1"/>
  <c r="I61"/>
  <c r="I57"/>
  <c r="I56" s="1"/>
  <c r="I144" l="1"/>
  <c r="I237"/>
  <c r="I236" s="1"/>
  <c r="I235" s="1"/>
  <c r="I60"/>
  <c r="I59" s="1"/>
  <c r="I507"/>
  <c r="I506" s="1"/>
  <c r="H508"/>
  <c r="H507" s="1"/>
  <c r="H506" s="1"/>
  <c r="K165"/>
  <c r="J165"/>
  <c r="I262"/>
  <c r="I261" s="1"/>
  <c r="I260" s="1"/>
  <c r="I259" s="1"/>
  <c r="I252" s="1"/>
  <c r="J509"/>
  <c r="I136"/>
  <c r="I135" s="1"/>
  <c r="I134" s="1"/>
  <c r="I133" s="1"/>
  <c r="I126" s="1"/>
  <c r="I84"/>
  <c r="I83" s="1"/>
  <c r="I119"/>
  <c r="I118" s="1"/>
  <c r="I113" s="1"/>
  <c r="I112" s="1"/>
  <c r="I111" s="1"/>
  <c r="J291"/>
  <c r="K507"/>
  <c r="I204"/>
  <c r="I203" s="1"/>
  <c r="I202" s="1"/>
  <c r="I201" s="1"/>
  <c r="K509"/>
  <c r="J507"/>
  <c r="I55"/>
  <c r="H288"/>
  <c r="H287" s="1"/>
  <c r="H286" s="1"/>
  <c r="H285" s="1"/>
  <c r="H284" s="1"/>
  <c r="K291"/>
  <c r="K290"/>
  <c r="J392"/>
  <c r="K391"/>
  <c r="K392"/>
  <c r="J391"/>
  <c r="J290"/>
  <c r="I288"/>
  <c r="I234"/>
  <c r="I233" s="1"/>
  <c r="I219" s="1"/>
  <c r="I168"/>
  <c r="I82"/>
  <c r="I81" s="1"/>
  <c r="I54" l="1"/>
  <c r="I30" s="1"/>
  <c r="K508"/>
  <c r="J508"/>
  <c r="K163"/>
  <c r="J163"/>
  <c r="K289"/>
  <c r="J289"/>
  <c r="J506"/>
  <c r="K506"/>
  <c r="I287"/>
  <c r="J288"/>
  <c r="K288"/>
  <c r="J287" l="1"/>
  <c r="I286"/>
  <c r="K287"/>
  <c r="I285" l="1"/>
  <c r="J286"/>
  <c r="K286"/>
  <c r="K215"/>
  <c r="J215"/>
  <c r="J285" l="1"/>
  <c r="I284"/>
  <c r="K285"/>
  <c r="K214"/>
  <c r="J214"/>
  <c r="J284" l="1"/>
  <c r="K284"/>
  <c r="J213"/>
  <c r="K213"/>
  <c r="J212" l="1"/>
  <c r="K212"/>
  <c r="I519" l="1"/>
  <c r="I513"/>
  <c r="I503"/>
  <c r="I502" s="1"/>
  <c r="I493"/>
  <c r="I492" s="1"/>
  <c r="I491" s="1"/>
  <c r="I490" s="1"/>
  <c r="I485"/>
  <c r="I484" s="1"/>
  <c r="I482"/>
  <c r="I481" s="1"/>
  <c r="I480" s="1"/>
  <c r="I478"/>
  <c r="I477" s="1"/>
  <c r="I476" s="1"/>
  <c r="I473"/>
  <c r="I472" s="1"/>
  <c r="I470"/>
  <c r="I469" s="1"/>
  <c r="I466"/>
  <c r="I465" s="1"/>
  <c r="I464" s="1"/>
  <c r="I501" l="1"/>
  <c r="I500" s="1"/>
  <c r="I489"/>
  <c r="I475"/>
  <c r="I468"/>
  <c r="I463" l="1"/>
  <c r="I462" s="1"/>
  <c r="J74"/>
  <c r="K74"/>
  <c r="H73"/>
  <c r="H72" s="1"/>
  <c r="H71" s="1"/>
  <c r="H70" s="1"/>
  <c r="H69" s="1"/>
  <c r="I456" l="1"/>
  <c r="I23"/>
  <c r="K73"/>
  <c r="J73"/>
  <c r="J72"/>
  <c r="K72"/>
  <c r="K71"/>
  <c r="K70"/>
  <c r="J70" l="1"/>
  <c r="J71"/>
  <c r="K69"/>
  <c r="J69"/>
  <c r="J99" l="1"/>
  <c r="K99"/>
  <c r="J103"/>
  <c r="K103"/>
  <c r="H102"/>
  <c r="H101" s="1"/>
  <c r="H100" s="1"/>
  <c r="H98"/>
  <c r="H97" s="1"/>
  <c r="H96" s="1"/>
  <c r="H91" s="1"/>
  <c r="J91" l="1"/>
  <c r="K91"/>
  <c r="J102"/>
  <c r="K102"/>
  <c r="J100"/>
  <c r="K100"/>
  <c r="K101"/>
  <c r="J101"/>
  <c r="J97"/>
  <c r="K97"/>
  <c r="K98"/>
  <c r="J98"/>
  <c r="J96" l="1"/>
  <c r="K96"/>
  <c r="J474" l="1"/>
  <c r="K474"/>
  <c r="H473"/>
  <c r="H472" s="1"/>
  <c r="H470"/>
  <c r="H469" s="1"/>
  <c r="J455"/>
  <c r="K455"/>
  <c r="I454"/>
  <c r="I453" s="1"/>
  <c r="I451"/>
  <c r="I450" s="1"/>
  <c r="H454"/>
  <c r="H453" s="1"/>
  <c r="H451"/>
  <c r="H450" s="1"/>
  <c r="H449" l="1"/>
  <c r="H468"/>
  <c r="K453"/>
  <c r="J472"/>
  <c r="K472"/>
  <c r="K473"/>
  <c r="J473"/>
  <c r="J454"/>
  <c r="J453"/>
  <c r="K454"/>
  <c r="I449"/>
  <c r="H436" l="1"/>
  <c r="H435" s="1"/>
  <c r="H433"/>
  <c r="H432" s="1"/>
  <c r="H399"/>
  <c r="H398" s="1"/>
  <c r="H396"/>
  <c r="H395" s="1"/>
  <c r="H431" l="1"/>
  <c r="H394"/>
  <c r="J331" l="1"/>
  <c r="K331"/>
  <c r="J333"/>
  <c r="K333"/>
  <c r="J344"/>
  <c r="K344"/>
  <c r="J348"/>
  <c r="K348"/>
  <c r="J354"/>
  <c r="K354"/>
  <c r="J368"/>
  <c r="K368"/>
  <c r="I330"/>
  <c r="I332"/>
  <c r="I334"/>
  <c r="I343"/>
  <c r="I347"/>
  <c r="I346" s="1"/>
  <c r="I345" s="1"/>
  <c r="I353"/>
  <c r="I352" s="1"/>
  <c r="I351" s="1"/>
  <c r="I350" s="1"/>
  <c r="I366"/>
  <c r="I365" s="1"/>
  <c r="I364" s="1"/>
  <c r="I363" s="1"/>
  <c r="I362" s="1"/>
  <c r="H367"/>
  <c r="H366" s="1"/>
  <c r="H365" s="1"/>
  <c r="H364" s="1"/>
  <c r="H363" s="1"/>
  <c r="H362" s="1"/>
  <c r="H353"/>
  <c r="H352" s="1"/>
  <c r="H351" s="1"/>
  <c r="H350" s="1"/>
  <c r="H347"/>
  <c r="H346" s="1"/>
  <c r="H345" s="1"/>
  <c r="H343"/>
  <c r="H342" s="1"/>
  <c r="H341" s="1"/>
  <c r="H334"/>
  <c r="H332"/>
  <c r="H330"/>
  <c r="H382"/>
  <c r="H381" s="1"/>
  <c r="H380" s="1"/>
  <c r="H386"/>
  <c r="H385" s="1"/>
  <c r="H389"/>
  <c r="H388" s="1"/>
  <c r="J387"/>
  <c r="I382"/>
  <c r="I381" s="1"/>
  <c r="I380" s="1"/>
  <c r="I386"/>
  <c r="I385" s="1"/>
  <c r="I389"/>
  <c r="I388" s="1"/>
  <c r="J390"/>
  <c r="I396"/>
  <c r="I395" s="1"/>
  <c r="I399"/>
  <c r="I398" s="1"/>
  <c r="J452"/>
  <c r="K452"/>
  <c r="I394" l="1"/>
  <c r="H336"/>
  <c r="H349"/>
  <c r="I349"/>
  <c r="I384"/>
  <c r="H384"/>
  <c r="H379" s="1"/>
  <c r="J386"/>
  <c r="K362"/>
  <c r="K334"/>
  <c r="J335"/>
  <c r="K343"/>
  <c r="K332"/>
  <c r="K335"/>
  <c r="K345"/>
  <c r="I342"/>
  <c r="I341" s="1"/>
  <c r="I336" s="1"/>
  <c r="H329"/>
  <c r="I329"/>
  <c r="I328" s="1"/>
  <c r="J367"/>
  <c r="J366"/>
  <c r="J365"/>
  <c r="J364"/>
  <c r="J363"/>
  <c r="J362"/>
  <c r="J353"/>
  <c r="J352"/>
  <c r="J351"/>
  <c r="J347"/>
  <c r="J346"/>
  <c r="J345"/>
  <c r="J343"/>
  <c r="J334"/>
  <c r="J332"/>
  <c r="J330"/>
  <c r="K367"/>
  <c r="K366"/>
  <c r="K365"/>
  <c r="K364"/>
  <c r="K363"/>
  <c r="K353"/>
  <c r="K352"/>
  <c r="K351"/>
  <c r="K347"/>
  <c r="K346"/>
  <c r="K330"/>
  <c r="J388"/>
  <c r="J382"/>
  <c r="J383"/>
  <c r="J400"/>
  <c r="J380"/>
  <c r="J395"/>
  <c r="J396"/>
  <c r="J389"/>
  <c r="J385"/>
  <c r="J381"/>
  <c r="K449"/>
  <c r="K450"/>
  <c r="J449"/>
  <c r="K451"/>
  <c r="J451"/>
  <c r="J450"/>
  <c r="H241"/>
  <c r="H240" s="1"/>
  <c r="H238"/>
  <c r="H237" s="1"/>
  <c r="J239"/>
  <c r="K239"/>
  <c r="J242"/>
  <c r="K242"/>
  <c r="J251"/>
  <c r="K251"/>
  <c r="H328" l="1"/>
  <c r="H327" s="1"/>
  <c r="H326" s="1"/>
  <c r="H325" s="1"/>
  <c r="H324" s="1"/>
  <c r="H236"/>
  <c r="H235" s="1"/>
  <c r="K350"/>
  <c r="J350"/>
  <c r="I327"/>
  <c r="I326" s="1"/>
  <c r="J349"/>
  <c r="K349"/>
  <c r="K237"/>
  <c r="J394"/>
  <c r="I379"/>
  <c r="J342"/>
  <c r="J341"/>
  <c r="K336"/>
  <c r="J240"/>
  <c r="K341"/>
  <c r="K342"/>
  <c r="H378"/>
  <c r="H377" s="1"/>
  <c r="K329"/>
  <c r="J329"/>
  <c r="J384"/>
  <c r="J399"/>
  <c r="J238"/>
  <c r="K248"/>
  <c r="J248"/>
  <c r="K246"/>
  <c r="K247"/>
  <c r="K238"/>
  <c r="J247"/>
  <c r="J241"/>
  <c r="K241"/>
  <c r="J328" l="1"/>
  <c r="K328"/>
  <c r="J237"/>
  <c r="K240"/>
  <c r="J336"/>
  <c r="K327"/>
  <c r="J327"/>
  <c r="J398"/>
  <c r="I378"/>
  <c r="J379"/>
  <c r="H234"/>
  <c r="H233" s="1"/>
  <c r="J246"/>
  <c r="J236"/>
  <c r="K236"/>
  <c r="H219" l="1"/>
  <c r="K219" s="1"/>
  <c r="I325"/>
  <c r="K326"/>
  <c r="J326"/>
  <c r="J397"/>
  <c r="I377"/>
  <c r="J378"/>
  <c r="K235"/>
  <c r="J235"/>
  <c r="J234"/>
  <c r="K234"/>
  <c r="I324" l="1"/>
  <c r="K325"/>
  <c r="J325"/>
  <c r="J377"/>
  <c r="J233"/>
  <c r="K233"/>
  <c r="K324" l="1"/>
  <c r="J324"/>
  <c r="J219"/>
  <c r="H148" l="1"/>
  <c r="J149"/>
  <c r="K149"/>
  <c r="J148" l="1"/>
  <c r="K148"/>
  <c r="H85" l="1"/>
  <c r="K208" l="1"/>
  <c r="J208"/>
  <c r="H207"/>
  <c r="I429"/>
  <c r="I428" s="1"/>
  <c r="I427" s="1"/>
  <c r="I543"/>
  <c r="I542" s="1"/>
  <c r="I541" s="1"/>
  <c r="I433"/>
  <c r="I432" s="1"/>
  <c r="I425"/>
  <c r="I424" s="1"/>
  <c r="I419"/>
  <c r="I418" s="1"/>
  <c r="I415"/>
  <c r="I414" s="1"/>
  <c r="I409"/>
  <c r="I408" s="1"/>
  <c r="I417" l="1"/>
  <c r="I407"/>
  <c r="K17" l="1"/>
  <c r="K21"/>
  <c r="K29"/>
  <c r="K35"/>
  <c r="K38"/>
  <c r="K80"/>
  <c r="K90"/>
  <c r="K110"/>
  <c r="K117"/>
  <c r="K121"/>
  <c r="K125"/>
  <c r="K132"/>
  <c r="K138"/>
  <c r="K140"/>
  <c r="K158"/>
  <c r="K167"/>
  <c r="K176"/>
  <c r="K193"/>
  <c r="K197"/>
  <c r="K258"/>
  <c r="K264"/>
  <c r="K266"/>
  <c r="K280"/>
  <c r="K301"/>
  <c r="K307"/>
  <c r="K313"/>
  <c r="K315"/>
  <c r="K317"/>
  <c r="K323"/>
  <c r="K383"/>
  <c r="K387"/>
  <c r="K390"/>
  <c r="K397"/>
  <c r="K400"/>
  <c r="K416"/>
  <c r="K420"/>
  <c r="K426"/>
  <c r="K430"/>
  <c r="K434"/>
  <c r="K437"/>
  <c r="K444"/>
  <c r="K448"/>
  <c r="K471"/>
  <c r="K479"/>
  <c r="K483"/>
  <c r="K488"/>
  <c r="K494"/>
  <c r="K516"/>
  <c r="K520"/>
  <c r="K522"/>
  <c r="K524"/>
  <c r="K528"/>
  <c r="K532"/>
  <c r="K544"/>
  <c r="K552"/>
  <c r="K555"/>
  <c r="K559"/>
  <c r="K562"/>
  <c r="K570"/>
  <c r="K577"/>
  <c r="K581"/>
  <c r="J17"/>
  <c r="J21"/>
  <c r="J29"/>
  <c r="J35"/>
  <c r="J38"/>
  <c r="J80"/>
  <c r="J90"/>
  <c r="J110"/>
  <c r="J117"/>
  <c r="J121"/>
  <c r="J125"/>
  <c r="J132"/>
  <c r="J138"/>
  <c r="J140"/>
  <c r="J158"/>
  <c r="J167"/>
  <c r="J176"/>
  <c r="J193"/>
  <c r="J197"/>
  <c r="J258"/>
  <c r="J264"/>
  <c r="J266"/>
  <c r="J280"/>
  <c r="J301"/>
  <c r="J307"/>
  <c r="J313"/>
  <c r="J315"/>
  <c r="J317"/>
  <c r="J323"/>
  <c r="J416"/>
  <c r="J420"/>
  <c r="J426"/>
  <c r="J430"/>
  <c r="J434"/>
  <c r="J437"/>
  <c r="J444"/>
  <c r="J448"/>
  <c r="J471"/>
  <c r="J479"/>
  <c r="J483"/>
  <c r="J488"/>
  <c r="J494"/>
  <c r="J516"/>
  <c r="J520"/>
  <c r="J522"/>
  <c r="J524"/>
  <c r="J528"/>
  <c r="J532"/>
  <c r="J544"/>
  <c r="J552"/>
  <c r="J555"/>
  <c r="J559"/>
  <c r="J562"/>
  <c r="J570"/>
  <c r="J577"/>
  <c r="J581"/>
  <c r="I436" l="1"/>
  <c r="K86" l="1"/>
  <c r="J86"/>
  <c r="K210"/>
  <c r="J210"/>
  <c r="K277"/>
  <c r="J277"/>
  <c r="K42"/>
  <c r="J42"/>
  <c r="K206"/>
  <c r="J206"/>
  <c r="K273"/>
  <c r="J273"/>
  <c r="K299"/>
  <c r="J299"/>
  <c r="K399"/>
  <c r="K433"/>
  <c r="J433"/>
  <c r="I435"/>
  <c r="I431" s="1"/>
  <c r="K436"/>
  <c r="J436"/>
  <c r="K470"/>
  <c r="J470"/>
  <c r="K396"/>
  <c r="K432" l="1"/>
  <c r="J432"/>
  <c r="K468"/>
  <c r="J468"/>
  <c r="K395"/>
  <c r="K469"/>
  <c r="J469"/>
  <c r="K435"/>
  <c r="J435"/>
  <c r="K394"/>
  <c r="K398"/>
  <c r="H34"/>
  <c r="H33" s="1"/>
  <c r="K431" l="1"/>
  <c r="J431"/>
  <c r="K34"/>
  <c r="J34"/>
  <c r="I576"/>
  <c r="I575" l="1"/>
  <c r="K147" l="1"/>
  <c r="J147"/>
  <c r="K49"/>
  <c r="J49"/>
  <c r="K68"/>
  <c r="J68"/>
  <c r="I574"/>
  <c r="K62"/>
  <c r="J62"/>
  <c r="K58"/>
  <c r="J58"/>
  <c r="K183" l="1"/>
  <c r="J183"/>
  <c r="K88"/>
  <c r="J88"/>
  <c r="K172"/>
  <c r="J172"/>
  <c r="K123" l="1"/>
  <c r="J123"/>
  <c r="I515"/>
  <c r="I512" s="1"/>
  <c r="I511" s="1"/>
  <c r="I505" s="1"/>
  <c r="H515"/>
  <c r="K40" l="1"/>
  <c r="J40"/>
  <c r="K156"/>
  <c r="J156"/>
  <c r="K504"/>
  <c r="J504"/>
  <c r="K514"/>
  <c r="J514"/>
  <c r="K467"/>
  <c r="J467"/>
  <c r="K515"/>
  <c r="J515"/>
  <c r="K410"/>
  <c r="J410"/>
  <c r="K548"/>
  <c r="J548"/>
  <c r="H279" l="1"/>
  <c r="H278" s="1"/>
  <c r="K279" l="1"/>
  <c r="J279"/>
  <c r="K275"/>
  <c r="J275"/>
  <c r="K278" l="1"/>
  <c r="J278"/>
  <c r="K274" l="1"/>
  <c r="J274"/>
  <c r="H109"/>
  <c r="K109" l="1"/>
  <c r="J109"/>
  <c r="H182"/>
  <c r="H181" s="1"/>
  <c r="H177" s="1"/>
  <c r="K182" l="1"/>
  <c r="J182"/>
  <c r="I561"/>
  <c r="H561"/>
  <c r="H560" s="1"/>
  <c r="K561" l="1"/>
  <c r="J561"/>
  <c r="K181"/>
  <c r="J181"/>
  <c r="I560"/>
  <c r="K177" l="1"/>
  <c r="J177"/>
  <c r="K560"/>
  <c r="J560"/>
  <c r="I447"/>
  <c r="I443"/>
  <c r="H447"/>
  <c r="H446" s="1"/>
  <c r="H445" s="1"/>
  <c r="H443"/>
  <c r="H442" s="1"/>
  <c r="H441" s="1"/>
  <c r="K443" l="1"/>
  <c r="J443"/>
  <c r="K447"/>
  <c r="J447"/>
  <c r="I442"/>
  <c r="I446"/>
  <c r="H485"/>
  <c r="H484" s="1"/>
  <c r="K446" l="1"/>
  <c r="J446"/>
  <c r="K486"/>
  <c r="J486"/>
  <c r="K442"/>
  <c r="J442"/>
  <c r="I445"/>
  <c r="I441"/>
  <c r="I406" l="1"/>
  <c r="I405" s="1"/>
  <c r="I404" s="1"/>
  <c r="K445"/>
  <c r="J445"/>
  <c r="K441"/>
  <c r="J441"/>
  <c r="K485"/>
  <c r="J485"/>
  <c r="K484" l="1"/>
  <c r="J484"/>
  <c r="K166" l="1"/>
  <c r="J166"/>
  <c r="H580"/>
  <c r="H579" s="1"/>
  <c r="H578" s="1"/>
  <c r="H576"/>
  <c r="H569"/>
  <c r="H568" s="1"/>
  <c r="H567" s="1"/>
  <c r="H566" s="1"/>
  <c r="H565" s="1"/>
  <c r="H564" s="1"/>
  <c r="H563" s="1"/>
  <c r="H558"/>
  <c r="H557" s="1"/>
  <c r="H556" s="1"/>
  <c r="H554"/>
  <c r="H553" s="1"/>
  <c r="H551"/>
  <c r="H550" s="1"/>
  <c r="H547"/>
  <c r="H546" s="1"/>
  <c r="H545" s="1"/>
  <c r="H543"/>
  <c r="H542" s="1"/>
  <c r="H541" s="1"/>
  <c r="H531"/>
  <c r="H530" s="1"/>
  <c r="H529" s="1"/>
  <c r="H527"/>
  <c r="H526" s="1"/>
  <c r="H523"/>
  <c r="H521"/>
  <c r="H519"/>
  <c r="H513"/>
  <c r="H512" s="1"/>
  <c r="H503"/>
  <c r="H502" s="1"/>
  <c r="H493"/>
  <c r="H492" s="1"/>
  <c r="H491" s="1"/>
  <c r="H490" s="1"/>
  <c r="H482"/>
  <c r="H481" s="1"/>
  <c r="H480" s="1"/>
  <c r="H478"/>
  <c r="H477" s="1"/>
  <c r="H476" s="1"/>
  <c r="H466"/>
  <c r="H465" s="1"/>
  <c r="H464" s="1"/>
  <c r="H429"/>
  <c r="H428" s="1"/>
  <c r="H427" s="1"/>
  <c r="H425"/>
  <c r="H424" s="1"/>
  <c r="H419"/>
  <c r="H418" s="1"/>
  <c r="H415"/>
  <c r="H414" s="1"/>
  <c r="H409"/>
  <c r="H408" s="1"/>
  <c r="H322"/>
  <c r="H321" s="1"/>
  <c r="H320" s="1"/>
  <c r="H319" s="1"/>
  <c r="H318" s="1"/>
  <c r="H316"/>
  <c r="H314"/>
  <c r="H312"/>
  <c r="H306"/>
  <c r="H305" s="1"/>
  <c r="H304" s="1"/>
  <c r="H303" s="1"/>
  <c r="H302" s="1"/>
  <c r="H300"/>
  <c r="H298"/>
  <c r="H276"/>
  <c r="H271" s="1"/>
  <c r="H265"/>
  <c r="H263"/>
  <c r="H257"/>
  <c r="H256" s="1"/>
  <c r="H255" s="1"/>
  <c r="H254" s="1"/>
  <c r="H253" s="1"/>
  <c r="H209"/>
  <c r="H205"/>
  <c r="H196"/>
  <c r="H195" s="1"/>
  <c r="H194" s="1"/>
  <c r="H192"/>
  <c r="H191" s="1"/>
  <c r="H190" s="1"/>
  <c r="H175"/>
  <c r="H174" s="1"/>
  <c r="H173" s="1"/>
  <c r="H171"/>
  <c r="H170" s="1"/>
  <c r="H169" s="1"/>
  <c r="H157"/>
  <c r="H155"/>
  <c r="H146"/>
  <c r="H145" s="1"/>
  <c r="H144" s="1"/>
  <c r="H139"/>
  <c r="H137"/>
  <c r="H131"/>
  <c r="H130" s="1"/>
  <c r="H129" s="1"/>
  <c r="H124"/>
  <c r="H122"/>
  <c r="H120"/>
  <c r="H116"/>
  <c r="H115" s="1"/>
  <c r="H114" s="1"/>
  <c r="H108"/>
  <c r="H107" s="1"/>
  <c r="H106" s="1"/>
  <c r="H105" s="1"/>
  <c r="H104" s="1"/>
  <c r="H89"/>
  <c r="H87"/>
  <c r="H79"/>
  <c r="H78" s="1"/>
  <c r="H77" s="1"/>
  <c r="H76" s="1"/>
  <c r="H67"/>
  <c r="H61"/>
  <c r="H57"/>
  <c r="H56" s="1"/>
  <c r="H48"/>
  <c r="H47" s="1"/>
  <c r="H46" s="1"/>
  <c r="H41"/>
  <c r="H39"/>
  <c r="H37"/>
  <c r="H16"/>
  <c r="H15" s="1"/>
  <c r="H14" s="1"/>
  <c r="H270" l="1"/>
  <c r="H269" s="1"/>
  <c r="H268" s="1"/>
  <c r="H267" s="1"/>
  <c r="H168"/>
  <c r="H60"/>
  <c r="H59" s="1"/>
  <c r="H36"/>
  <c r="H204"/>
  <c r="H417"/>
  <c r="H297"/>
  <c r="H407"/>
  <c r="H66"/>
  <c r="H65" s="1"/>
  <c r="H84"/>
  <c r="H83" s="1"/>
  <c r="H119"/>
  <c r="H118" s="1"/>
  <c r="H113" s="1"/>
  <c r="H549"/>
  <c r="H540" s="1"/>
  <c r="H75"/>
  <c r="J39"/>
  <c r="K39"/>
  <c r="H575"/>
  <c r="J575" s="1"/>
  <c r="K576"/>
  <c r="J576"/>
  <c r="P318"/>
  <c r="H154"/>
  <c r="H153" s="1"/>
  <c r="H143" s="1"/>
  <c r="H262"/>
  <c r="H261" s="1"/>
  <c r="H260" s="1"/>
  <c r="H489"/>
  <c r="H525"/>
  <c r="H128"/>
  <c r="H127" s="1"/>
  <c r="H136"/>
  <c r="H135" s="1"/>
  <c r="H134" s="1"/>
  <c r="H133" s="1"/>
  <c r="H501"/>
  <c r="H500" s="1"/>
  <c r="H55"/>
  <c r="H311"/>
  <c r="H511"/>
  <c r="H505" s="1"/>
  <c r="H518"/>
  <c r="H517" s="1"/>
  <c r="H32" l="1"/>
  <c r="H31" s="1"/>
  <c r="H296"/>
  <c r="H295" s="1"/>
  <c r="H294" s="1"/>
  <c r="H406"/>
  <c r="H405" s="1"/>
  <c r="H404" s="1"/>
  <c r="H142"/>
  <c r="H126"/>
  <c r="H54"/>
  <c r="H13"/>
  <c r="H12" s="1"/>
  <c r="H11" s="1"/>
  <c r="H10" s="1"/>
  <c r="H499"/>
  <c r="H498" s="1"/>
  <c r="H82"/>
  <c r="H81" s="1"/>
  <c r="H534"/>
  <c r="H259"/>
  <c r="H252" s="1"/>
  <c r="H574"/>
  <c r="H573" s="1"/>
  <c r="K575"/>
  <c r="H203"/>
  <c r="H202" s="1"/>
  <c r="H201" s="1"/>
  <c r="H112"/>
  <c r="H111" s="1"/>
  <c r="H475"/>
  <c r="H310"/>
  <c r="H309" s="1"/>
  <c r="H141" l="1"/>
  <c r="H463"/>
  <c r="H456" s="1"/>
  <c r="H376" s="1"/>
  <c r="H533"/>
  <c r="K574"/>
  <c r="J574"/>
  <c r="H572"/>
  <c r="H571" s="1"/>
  <c r="H30"/>
  <c r="H23" s="1"/>
  <c r="H308"/>
  <c r="H293" s="1"/>
  <c r="H292" s="1"/>
  <c r="H22" l="1"/>
  <c r="H462"/>
  <c r="H375"/>
  <c r="H582" l="1"/>
  <c r="K192"/>
  <c r="J192"/>
  <c r="K175" l="1"/>
  <c r="J175"/>
  <c r="K196"/>
  <c r="J196"/>
  <c r="K171"/>
  <c r="J171"/>
  <c r="K191"/>
  <c r="J191"/>
  <c r="K190" l="1"/>
  <c r="J190"/>
  <c r="K170"/>
  <c r="J170"/>
  <c r="K195"/>
  <c r="J195"/>
  <c r="K174"/>
  <c r="J174"/>
  <c r="K482" l="1"/>
  <c r="J482"/>
  <c r="K478"/>
  <c r="J478"/>
  <c r="K173"/>
  <c r="J173"/>
  <c r="K194"/>
  <c r="J194"/>
  <c r="K169"/>
  <c r="J169"/>
  <c r="K41" l="1"/>
  <c r="J41"/>
  <c r="K28"/>
  <c r="J28"/>
  <c r="K477"/>
  <c r="J477"/>
  <c r="K481"/>
  <c r="J481"/>
  <c r="K168"/>
  <c r="J168"/>
  <c r="I580"/>
  <c r="I569"/>
  <c r="I558"/>
  <c r="I557" s="1"/>
  <c r="I556" s="1"/>
  <c r="I554"/>
  <c r="I551"/>
  <c r="I547"/>
  <c r="I531"/>
  <c r="I527"/>
  <c r="I523"/>
  <c r="I521"/>
  <c r="I322"/>
  <c r="I316"/>
  <c r="I314"/>
  <c r="I312"/>
  <c r="I306"/>
  <c r="I300"/>
  <c r="I298"/>
  <c r="I157"/>
  <c r="I154" s="1"/>
  <c r="I153" s="1"/>
  <c r="I16"/>
  <c r="I15" s="1"/>
  <c r="I14" s="1"/>
  <c r="I297" l="1"/>
  <c r="I296" s="1"/>
  <c r="I143"/>
  <c r="I142" s="1"/>
  <c r="I518"/>
  <c r="I517" s="1"/>
  <c r="J26"/>
  <c r="K26"/>
  <c r="K48"/>
  <c r="J48"/>
  <c r="K16"/>
  <c r="J16"/>
  <c r="K27"/>
  <c r="J27"/>
  <c r="K85"/>
  <c r="J85"/>
  <c r="K89"/>
  <c r="J89"/>
  <c r="K108"/>
  <c r="J108"/>
  <c r="K120"/>
  <c r="J120"/>
  <c r="K124"/>
  <c r="J124"/>
  <c r="K157"/>
  <c r="J157"/>
  <c r="K257"/>
  <c r="J257"/>
  <c r="K265"/>
  <c r="J265"/>
  <c r="K272"/>
  <c r="J272"/>
  <c r="K298"/>
  <c r="J298"/>
  <c r="K306"/>
  <c r="J306"/>
  <c r="K314"/>
  <c r="J314"/>
  <c r="K322"/>
  <c r="J322"/>
  <c r="K386"/>
  <c r="K409"/>
  <c r="J409"/>
  <c r="K419"/>
  <c r="J419"/>
  <c r="K429"/>
  <c r="J429"/>
  <c r="K493"/>
  <c r="J493"/>
  <c r="K513"/>
  <c r="J513"/>
  <c r="K521"/>
  <c r="J521"/>
  <c r="K527"/>
  <c r="J527"/>
  <c r="K543"/>
  <c r="J543"/>
  <c r="K551"/>
  <c r="J551"/>
  <c r="K558"/>
  <c r="J558"/>
  <c r="K580"/>
  <c r="J580"/>
  <c r="K57"/>
  <c r="J57"/>
  <c r="K139"/>
  <c r="J139"/>
  <c r="K205"/>
  <c r="J205"/>
  <c r="K476"/>
  <c r="J476"/>
  <c r="K79"/>
  <c r="J79"/>
  <c r="K87"/>
  <c r="J87"/>
  <c r="K116"/>
  <c r="J116"/>
  <c r="K122"/>
  <c r="J122"/>
  <c r="K131"/>
  <c r="J131"/>
  <c r="K137"/>
  <c r="J137"/>
  <c r="K155"/>
  <c r="J155"/>
  <c r="K209"/>
  <c r="J209"/>
  <c r="K263"/>
  <c r="J263"/>
  <c r="K276"/>
  <c r="J276"/>
  <c r="K300"/>
  <c r="J300"/>
  <c r="K312"/>
  <c r="J312"/>
  <c r="K316"/>
  <c r="J316"/>
  <c r="K382"/>
  <c r="K389"/>
  <c r="K415"/>
  <c r="J415"/>
  <c r="K425"/>
  <c r="J425"/>
  <c r="K466"/>
  <c r="J466"/>
  <c r="K503"/>
  <c r="J503"/>
  <c r="J502" s="1"/>
  <c r="K519"/>
  <c r="J519"/>
  <c r="K523"/>
  <c r="J523"/>
  <c r="K531"/>
  <c r="J531"/>
  <c r="K547"/>
  <c r="J547"/>
  <c r="K554"/>
  <c r="J554"/>
  <c r="K569"/>
  <c r="J569"/>
  <c r="K61"/>
  <c r="J61"/>
  <c r="K67"/>
  <c r="J67"/>
  <c r="K146"/>
  <c r="J146"/>
  <c r="K37"/>
  <c r="J37"/>
  <c r="K480"/>
  <c r="J480"/>
  <c r="I305"/>
  <c r="I321"/>
  <c r="I530"/>
  <c r="I550"/>
  <c r="I526"/>
  <c r="I546"/>
  <c r="I553"/>
  <c r="I568"/>
  <c r="I579"/>
  <c r="I311"/>
  <c r="K136" l="1"/>
  <c r="J136"/>
  <c r="K154"/>
  <c r="J154"/>
  <c r="K297"/>
  <c r="J297"/>
  <c r="K119"/>
  <c r="J119"/>
  <c r="K512"/>
  <c r="J512"/>
  <c r="K424"/>
  <c r="J424"/>
  <c r="K381"/>
  <c r="K36"/>
  <c r="J36"/>
  <c r="K311"/>
  <c r="J311"/>
  <c r="K262"/>
  <c r="J262"/>
  <c r="K518"/>
  <c r="J518"/>
  <c r="K204"/>
  <c r="J204"/>
  <c r="K407"/>
  <c r="J407"/>
  <c r="K84"/>
  <c r="J84"/>
  <c r="K145"/>
  <c r="J145"/>
  <c r="K579"/>
  <c r="J579"/>
  <c r="K553"/>
  <c r="J553"/>
  <c r="K526"/>
  <c r="J526"/>
  <c r="K465"/>
  <c r="J465"/>
  <c r="K414"/>
  <c r="J414"/>
  <c r="K388"/>
  <c r="K115"/>
  <c r="J115"/>
  <c r="K78"/>
  <c r="J78"/>
  <c r="K66"/>
  <c r="J66"/>
  <c r="K60"/>
  <c r="J60"/>
  <c r="K557"/>
  <c r="J557"/>
  <c r="K542"/>
  <c r="J542"/>
  <c r="K502"/>
  <c r="K428"/>
  <c r="J428"/>
  <c r="K408"/>
  <c r="J408"/>
  <c r="K385"/>
  <c r="K305"/>
  <c r="J305"/>
  <c r="K107"/>
  <c r="J107"/>
  <c r="K33"/>
  <c r="J33"/>
  <c r="K271"/>
  <c r="J271"/>
  <c r="K475"/>
  <c r="J475"/>
  <c r="K15"/>
  <c r="J15"/>
  <c r="K568"/>
  <c r="J568"/>
  <c r="K546"/>
  <c r="J546"/>
  <c r="K130"/>
  <c r="J130"/>
  <c r="K47"/>
  <c r="J47"/>
  <c r="K56"/>
  <c r="J56"/>
  <c r="K550"/>
  <c r="J550"/>
  <c r="K530"/>
  <c r="J530"/>
  <c r="K492"/>
  <c r="J492"/>
  <c r="K418"/>
  <c r="J418"/>
  <c r="K321"/>
  <c r="J321"/>
  <c r="K256"/>
  <c r="J256"/>
  <c r="I578"/>
  <c r="I573" s="1"/>
  <c r="I525"/>
  <c r="I141"/>
  <c r="I22" s="1"/>
  <c r="I567"/>
  <c r="I545"/>
  <c r="I529"/>
  <c r="I320"/>
  <c r="I304"/>
  <c r="I310"/>
  <c r="I309" s="1"/>
  <c r="I549"/>
  <c r="I540" l="1"/>
  <c r="I534" s="1"/>
  <c r="I499"/>
  <c r="I498" s="1"/>
  <c r="J113"/>
  <c r="K556"/>
  <c r="J556"/>
  <c r="K203"/>
  <c r="J203"/>
  <c r="K261"/>
  <c r="J261"/>
  <c r="K310"/>
  <c r="J310"/>
  <c r="K255"/>
  <c r="J255"/>
  <c r="K320"/>
  <c r="J320"/>
  <c r="K491"/>
  <c r="J491"/>
  <c r="K25"/>
  <c r="J25"/>
  <c r="K129"/>
  <c r="J129"/>
  <c r="K464"/>
  <c r="J464"/>
  <c r="K567"/>
  <c r="J567"/>
  <c r="K135"/>
  <c r="J135"/>
  <c r="K525"/>
  <c r="J525"/>
  <c r="K384"/>
  <c r="K578"/>
  <c r="J578"/>
  <c r="K144"/>
  <c r="J144"/>
  <c r="K549"/>
  <c r="J549"/>
  <c r="K153"/>
  <c r="J153"/>
  <c r="K106"/>
  <c r="J106"/>
  <c r="K304"/>
  <c r="J304"/>
  <c r="K427"/>
  <c r="J427"/>
  <c r="K529"/>
  <c r="J529"/>
  <c r="K59"/>
  <c r="J59"/>
  <c r="K77"/>
  <c r="J77"/>
  <c r="K114"/>
  <c r="J114"/>
  <c r="K545"/>
  <c r="J545"/>
  <c r="K83"/>
  <c r="J83"/>
  <c r="K296"/>
  <c r="J296"/>
  <c r="K270"/>
  <c r="J270"/>
  <c r="K55"/>
  <c r="J55"/>
  <c r="K417"/>
  <c r="J417"/>
  <c r="K32"/>
  <c r="J32"/>
  <c r="K511"/>
  <c r="J511"/>
  <c r="K118"/>
  <c r="J118"/>
  <c r="K501"/>
  <c r="J501"/>
  <c r="K517"/>
  <c r="J517"/>
  <c r="K541"/>
  <c r="J541"/>
  <c r="K380"/>
  <c r="K14"/>
  <c r="J14"/>
  <c r="K65"/>
  <c r="J65"/>
  <c r="K46"/>
  <c r="J46"/>
  <c r="I303"/>
  <c r="I319"/>
  <c r="I566"/>
  <c r="I295"/>
  <c r="I13"/>
  <c r="I533" l="1"/>
  <c r="K113"/>
  <c r="K13"/>
  <c r="J13"/>
  <c r="K462"/>
  <c r="J462"/>
  <c r="K295"/>
  <c r="J295"/>
  <c r="K76"/>
  <c r="J76"/>
  <c r="K254"/>
  <c r="J254"/>
  <c r="K309"/>
  <c r="J309"/>
  <c r="K379"/>
  <c r="K54"/>
  <c r="J54"/>
  <c r="K500"/>
  <c r="J500"/>
  <c r="K134"/>
  <c r="J134"/>
  <c r="K82"/>
  <c r="J82"/>
  <c r="K566"/>
  <c r="J566"/>
  <c r="K128"/>
  <c r="J128"/>
  <c r="K24"/>
  <c r="J24"/>
  <c r="K303"/>
  <c r="J303"/>
  <c r="K105"/>
  <c r="J105"/>
  <c r="K202"/>
  <c r="J202"/>
  <c r="K31"/>
  <c r="J31"/>
  <c r="K505"/>
  <c r="J505"/>
  <c r="K406"/>
  <c r="J406"/>
  <c r="K573"/>
  <c r="J573"/>
  <c r="K490"/>
  <c r="J490"/>
  <c r="K269"/>
  <c r="J269"/>
  <c r="K319"/>
  <c r="J319"/>
  <c r="K260"/>
  <c r="J260"/>
  <c r="K143"/>
  <c r="J143"/>
  <c r="K463"/>
  <c r="J463"/>
  <c r="I294"/>
  <c r="I565"/>
  <c r="I318"/>
  <c r="I302"/>
  <c r="I308"/>
  <c r="I12"/>
  <c r="I572"/>
  <c r="I376" l="1"/>
  <c r="J376" s="1"/>
  <c r="K112"/>
  <c r="J112"/>
  <c r="K127"/>
  <c r="J127"/>
  <c r="K308"/>
  <c r="J308"/>
  <c r="K318"/>
  <c r="J318"/>
  <c r="K294"/>
  <c r="J294"/>
  <c r="K81"/>
  <c r="J81"/>
  <c r="K111"/>
  <c r="J111"/>
  <c r="K378"/>
  <c r="K201"/>
  <c r="J201"/>
  <c r="K253"/>
  <c r="J253"/>
  <c r="K565"/>
  <c r="J565"/>
  <c r="K499"/>
  <c r="J499"/>
  <c r="K267"/>
  <c r="J267"/>
  <c r="K405"/>
  <c r="J405"/>
  <c r="K572"/>
  <c r="J572"/>
  <c r="K489"/>
  <c r="J489"/>
  <c r="K12"/>
  <c r="J12"/>
  <c r="K259"/>
  <c r="J259"/>
  <c r="K104"/>
  <c r="J104"/>
  <c r="K302"/>
  <c r="J302"/>
  <c r="K75"/>
  <c r="J75"/>
  <c r="K456"/>
  <c r="J456"/>
  <c r="K133"/>
  <c r="J133"/>
  <c r="K142"/>
  <c r="J142"/>
  <c r="K30"/>
  <c r="J30"/>
  <c r="K268"/>
  <c r="J268"/>
  <c r="I571"/>
  <c r="I11"/>
  <c r="I564"/>
  <c r="I293"/>
  <c r="I292" s="1"/>
  <c r="K293" l="1"/>
  <c r="J293"/>
  <c r="K141"/>
  <c r="J141"/>
  <c r="K126"/>
  <c r="J126"/>
  <c r="K498"/>
  <c r="J498"/>
  <c r="K252"/>
  <c r="J252"/>
  <c r="K564"/>
  <c r="J564"/>
  <c r="K11"/>
  <c r="J11"/>
  <c r="K571"/>
  <c r="J571"/>
  <c r="K23"/>
  <c r="J23"/>
  <c r="K377"/>
  <c r="K404"/>
  <c r="J404"/>
  <c r="I563"/>
  <c r="I375" s="1"/>
  <c r="J375" s="1"/>
  <c r="I10"/>
  <c r="I582" l="1"/>
  <c r="J10"/>
  <c r="J540"/>
  <c r="K540"/>
  <c r="K292"/>
  <c r="J292"/>
  <c r="K376"/>
  <c r="K22"/>
  <c r="J22"/>
  <c r="K563"/>
  <c r="J563"/>
  <c r="K10"/>
  <c r="K534" l="1"/>
  <c r="J534"/>
  <c r="K533" l="1"/>
  <c r="J533"/>
  <c r="K375" l="1"/>
  <c r="K582" l="1"/>
  <c r="J582"/>
</calcChain>
</file>

<file path=xl/comments1.xml><?xml version="1.0" encoding="utf-8"?>
<comments xmlns="http://schemas.openxmlformats.org/spreadsheetml/2006/main">
  <authors>
    <author>пользователь</author>
  </authors>
  <commentList>
    <comment ref="G576" authorId="0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это 612 ДЮСШ</t>
        </r>
      </text>
    </comment>
  </commentList>
</comments>
</file>

<file path=xl/sharedStrings.xml><?xml version="1.0" encoding="utf-8"?>
<sst xmlns="http://schemas.openxmlformats.org/spreadsheetml/2006/main" count="2948" uniqueCount="340">
  <si>
    <t>Наименование</t>
  </si>
  <si>
    <t>01</t>
  </si>
  <si>
    <t>06</t>
  </si>
  <si>
    <t>08</t>
  </si>
  <si>
    <t>05</t>
  </si>
  <si>
    <t>03</t>
  </si>
  <si>
    <t>02</t>
  </si>
  <si>
    <t>07</t>
  </si>
  <si>
    <t>04</t>
  </si>
  <si>
    <t>Рз</t>
  </si>
  <si>
    <t>Пр</t>
  </si>
  <si>
    <t>ВР</t>
  </si>
  <si>
    <t>10</t>
  </si>
  <si>
    <t>Общегосударственные вопросы</t>
  </si>
  <si>
    <t>Резервные фонды</t>
  </si>
  <si>
    <t>Национальная безопасность и правоохранительная деятельность</t>
  </si>
  <si>
    <t>09</t>
  </si>
  <si>
    <t>240</t>
  </si>
  <si>
    <t>Образование</t>
  </si>
  <si>
    <t>Общее образование</t>
  </si>
  <si>
    <t>Молодежная политика и оздоровление детей</t>
  </si>
  <si>
    <t>Национальная экономика</t>
  </si>
  <si>
    <t>Дошкольное образование</t>
  </si>
  <si>
    <t>Другие вопросы в области образования</t>
  </si>
  <si>
    <t>Социальная политика</t>
  </si>
  <si>
    <t>Другие общегосударственные вопросы</t>
  </si>
  <si>
    <t>Жилищно-коммунальное хозяйство</t>
  </si>
  <si>
    <t xml:space="preserve">Культура </t>
  </si>
  <si>
    <t>Адм</t>
  </si>
  <si>
    <t>ИТОГО</t>
  </si>
  <si>
    <t>Другие вопросы в области жилищно-коммунального хозяйства</t>
  </si>
  <si>
    <t>Пенсионное обеспечение</t>
  </si>
  <si>
    <t>230</t>
  </si>
  <si>
    <t>231</t>
  </si>
  <si>
    <t>270</t>
  </si>
  <si>
    <t>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</si>
  <si>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</si>
  <si>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Физическая культура и спорт</t>
  </si>
  <si>
    <t>Периодическая печать и издательство</t>
  </si>
  <si>
    <t>Социальное обеспечение населения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</si>
  <si>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</si>
  <si>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проведения выборов и референдумов</t>
  </si>
  <si>
    <t>13</t>
  </si>
  <si>
    <t>11</t>
  </si>
  <si>
    <t>Массовый спорт</t>
  </si>
  <si>
    <t>Средства массовой информации</t>
  </si>
  <si>
    <t>Культура и кинематография</t>
  </si>
  <si>
    <t>Дорожное хозяйство (дорожные фонды)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</si>
  <si>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</si>
  <si>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</si>
  <si>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</si>
  <si>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</si>
  <si>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</si>
  <si>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</si>
  <si>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</si>
  <si>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</si>
  <si>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</si>
  <si>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800</t>
  </si>
  <si>
    <t>850</t>
  </si>
  <si>
    <t>Иные бюджетные ассигнования</t>
  </si>
  <si>
    <t>Уплата налогов, сборов и иных платежей</t>
  </si>
  <si>
    <t>300</t>
  </si>
  <si>
    <t>310</t>
  </si>
  <si>
    <t xml:space="preserve">Предоставление субсидий бюджетным, автономным учреждениям и иным некоммерческим организациям
</t>
  </si>
  <si>
    <t>600</t>
  </si>
  <si>
    <t>610</t>
  </si>
  <si>
    <t>110</t>
  </si>
  <si>
    <t>Расходы на выплаты персоналу казенных учреждений</t>
  </si>
  <si>
    <t>870</t>
  </si>
  <si>
    <t>Резервные средства</t>
  </si>
  <si>
    <t>Средства резервных фондов</t>
  </si>
  <si>
    <t>730</t>
  </si>
  <si>
    <t>700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</si>
  <si>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</si>
  <si>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</si>
  <si>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</si>
  <si>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>Предоставление субсидий бюджетным, автономным учреждениям и иным некоммерческим организациям</t>
  </si>
  <si>
    <t>Социальное обеспечение и иные выплаты населению</t>
  </si>
  <si>
    <t>Субсидии бюджетным учреждениям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</si>
  <si>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</si>
  <si>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</si>
  <si>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Благоустройство</t>
  </si>
  <si>
    <t>Охрана семьи и детства</t>
  </si>
  <si>
    <t>Осуществление первичного воинского учета на территориях, где отсутствуют военные комиссариаты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</si>
  <si>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</si>
  <si>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Организация уличного освещения</t>
  </si>
  <si>
    <t>Расходы на обеспечение деятельности(оказание услуг) бюджетных учреждений</t>
  </si>
  <si>
    <t>Городские мероприятия в сфере образования</t>
  </si>
  <si>
    <t>Библиотечное обслуживание населения, комплектование и обеспечение сохранности библиотечных фондов</t>
  </si>
  <si>
    <t>Публичные нормативные социальные выплаты гражданам</t>
  </si>
  <si>
    <t>Расходы по исполнению отдельных обязательств</t>
  </si>
  <si>
    <t>Обслуживание государственного (муниципального) долга</t>
  </si>
  <si>
    <t>Обслуживание муниципального долга</t>
  </si>
  <si>
    <t>Код целевой статьи</t>
  </si>
  <si>
    <t>02200</t>
  </si>
  <si>
    <t>00000</t>
  </si>
  <si>
    <t>Обеспечение функционирования органов местного самоуправления</t>
  </si>
  <si>
    <t>02100</t>
  </si>
  <si>
    <t>Обеспечение исполнения отдельных государственных полномочий</t>
  </si>
  <si>
    <t>77Б00</t>
  </si>
  <si>
    <t xml:space="preserve">Исполнение переданных государственных  полномочий по исполнению функций  службы опеки и попечительства </t>
  </si>
  <si>
    <t>03400</t>
  </si>
  <si>
    <t>Обеспечение деятельности Государственной автоматизированной системы «Выборы»</t>
  </si>
  <si>
    <t>04200</t>
  </si>
  <si>
    <t>Основное мероприятие "Обеспечение функционирования органов местного самоуправления"</t>
  </si>
  <si>
    <t>Основное мероприятие "Организация уличного освещения"</t>
  </si>
  <si>
    <t>20010</t>
  </si>
  <si>
    <t>Основное мероприятие "Доплата к пенсии за муниципальный стаж"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</si>
  <si>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</si>
  <si>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>00590</t>
  </si>
  <si>
    <t>08800</t>
  </si>
  <si>
    <t>09710</t>
  </si>
  <si>
    <t>Основное мероприятие "Обслуживание муниципального долга"</t>
  </si>
  <si>
    <t>Присмотр и уход за детьми дошкольного возраста</t>
  </si>
  <si>
    <t>Организация питания обучающихся</t>
  </si>
  <si>
    <t>00592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</si>
  <si>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</si>
  <si>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Участие в областных олимпиадах, соревнованиях и конкурсах в сфере образования</t>
  </si>
  <si>
    <t>Основное мероприятие "Участие в областных олимпиадах, соревнованиях и конкурсах в сфере образования"</t>
  </si>
  <si>
    <t>Основное мероприятие "Городские мероприятия в сфере образования"</t>
  </si>
  <si>
    <t>Организация работы клубных формирований</t>
  </si>
  <si>
    <t>Основное мероприятие "Организация работы клубных формирований"</t>
  </si>
  <si>
    <t>Организация городских культурно-массовых мероприятий</t>
  </si>
  <si>
    <t>Организация и проведение городских культурно-массовых мероприятий</t>
  </si>
  <si>
    <t>Проведение городских культурно-массовых мероприятий</t>
  </si>
  <si>
    <t>Ц</t>
  </si>
  <si>
    <t>ц1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</si>
  <si>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 (за счет средств местного бюджета)</t>
  </si>
  <si>
    <t>73000</t>
  </si>
  <si>
    <t>Капитальный ремонт, ремонт и содержание автомобильных дорог общего пользования местного значения за счет средств местного бюджета (или за счет средств муниципального дорожного фонда)</t>
  </si>
  <si>
    <t>Сельское хозяйство и рыболовство</t>
  </si>
  <si>
    <t>Внепрограммные мероприятия</t>
  </si>
  <si>
    <t>99990</t>
  </si>
  <si>
    <t>S7200</t>
  </si>
  <si>
    <t>Програм- мная статья</t>
  </si>
  <si>
    <t>направ- ление расходов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</si>
  <si>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</si>
  <si>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МКУ "Редакция газеты Шиханские новости"</t>
  </si>
  <si>
    <t>Основное мероприятие "Функционирование МКУ "Редакция газеты Шиханские новости""</t>
  </si>
  <si>
    <t>Доплата к пенсии за муниципальный стаж</t>
  </si>
  <si>
    <t>Основное мероприятие "Обеспечение деятельности Государственной автоматизированной системы «Выборы»"</t>
  </si>
  <si>
    <t>Исполнение переданных государственных полномочий по исполнению функций комиссий по делам несовершеннолетних и защите их прав</t>
  </si>
  <si>
    <t>Основное мероприятие "Реализация основных общеобразовательных программ дошкольного образования"</t>
  </si>
  <si>
    <t>Основное мероприятие "Осуществление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образования"</t>
  </si>
  <si>
    <t>Реализация основных общеобразовательных программ начального общего, основного общего и среднего общего образования</t>
  </si>
  <si>
    <t>Перевозка обучающихся при подготовке и проведении ГИА</t>
  </si>
  <si>
    <t>Основное мероприятие "Перевозка обучающихся при подготовке и проведении ГИА"</t>
  </si>
  <si>
    <t>Реализация дополнительных общеразвивающих и предпрофессиональных программ спортивной направленности</t>
  </si>
  <si>
    <t>Основное мероприятие "Библиотечное обслуживание населения, комплектование и обеспечение сохранности библиотечных фондов"</t>
  </si>
  <si>
    <t>Организация городских физкультурно-массовых спортивных мероприятий, участия в областных физкультурно-массовых спортивных мероприятиях</t>
  </si>
  <si>
    <t>Основное мероприятие "Организация городских физкультурно-массовых спортивных мероприятий, участия в областных физкультурно-массовых спортивных мероприятиях"</t>
  </si>
  <si>
    <t>Содержание хоккейной коробки и катка</t>
  </si>
  <si>
    <t>Основное мероприятие "Содержание хоккейной коробки и катка"</t>
  </si>
  <si>
    <t>7Г000</t>
  </si>
  <si>
    <t>тыс. рублей</t>
  </si>
  <si>
    <t>Основное мероприятие "Реализация дополнительных общеразвивающих и предпрофессиональных программ"</t>
  </si>
  <si>
    <t>Основное мероприятие "Подготовка и проведение экспертизы проектной сметной документации"</t>
  </si>
  <si>
    <t>7Г007</t>
  </si>
  <si>
    <t>Подготовка и проведение экспертизы проектной сметной документации</t>
  </si>
  <si>
    <t>Основное мероприятие "Всероссийский конкурс проектов создание комфортной городской среды среди малых городов"</t>
  </si>
  <si>
    <t>7Г004</t>
  </si>
  <si>
    <t>Всероссийский конкурс проектов создание комфортной городской среды среди малых городов</t>
  </si>
  <si>
    <t>7Г008</t>
  </si>
  <si>
    <t>Основное мероприятие "Реализация проектов развития муниципальных образований области, основанных на местных инициативах"</t>
  </si>
  <si>
    <t>Основное мероприятие "Обеспечение сохранения достигнутых показателей повышения оплаты труда отдельных категорий работников бюджетной сферы"</t>
  </si>
  <si>
    <t>Обеспечение сохранения достигнутых показателей повышения оплаты труда отдельных категорий работников бюджетной сферы</t>
  </si>
  <si>
    <t>Обеспечение сохранения достигнутых показателей повышения оплаты труда отдельных категорий работников бюджетной сферы (учреждений дополнительного образования спортивной направленности)</t>
  </si>
  <si>
    <t>Обеспечение сохранения достигнутых показателей повышения оплаты труда отдельных категорий работников бюджетной сферы (учреждений дополнительного образования спортивной направленности) за счет средств местного бюджета</t>
  </si>
  <si>
    <t>S2500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</si>
  <si>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</si>
  <si>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7Г0F2</t>
  </si>
  <si>
    <t>Поддержка  муниципальных программ формирования современной городской среды</t>
  </si>
  <si>
    <t xml:space="preserve">Основное мероприятие "Поддержка  муниципальных программ формирования современной городской среды" </t>
  </si>
  <si>
    <t>7Г009</t>
  </si>
  <si>
    <t>Строительный контроль по благоустройству дворовых и общественных территорий</t>
  </si>
  <si>
    <t>Основное мероприятие "Строительный контроль по благоустройству дворовых и общественных территорий"</t>
  </si>
  <si>
    <t>1. Собрание депутатов муниципального образования города  Шиханы Саратовской области:</t>
  </si>
  <si>
    <t>2. администрация муниципального образования города Шиханы Саратовской области:</t>
  </si>
  <si>
    <t>Основное мероприятие "Содержание и обеспечение деятельности МКУ "УПРАВЛЕНИЕ ПО ДЕЛАМ ГО И ЧС""</t>
  </si>
  <si>
    <t>Содержание и обеспечение деятельности МКУ «УПРАВЛЕНИЕ ПО ДЕЛАМ ГО И ЧС"</t>
  </si>
  <si>
    <t>Основное мероприятие "Обеспечение функционирования МКУ «УГХ»"</t>
  </si>
  <si>
    <t>Обеспечение функционирования МКУ «УГХ»</t>
  </si>
  <si>
    <t xml:space="preserve">Основное мероприятие "Благоустройство территории муниципального образования города Шиханы" </t>
  </si>
  <si>
    <t>Благоустройство территории муниципального образования города Шиханы</t>
  </si>
  <si>
    <t>Резервный фонд администрации муниципального образования города Шиханы</t>
  </si>
  <si>
    <t>Основное мероприятие "Функционирование МКУ «Управление образования, культуры и спорта»"</t>
  </si>
  <si>
    <t>Функционирование МКУ «Управление образования, культуры и спорта»</t>
  </si>
  <si>
    <t>Расходы на обеспечение деятельности главы муниципального образования город Шиханы и заместителей</t>
  </si>
  <si>
    <t>служебка</t>
  </si>
  <si>
    <t>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</si>
  <si>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</si>
  <si>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</si>
  <si>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</si>
  <si>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</si>
  <si>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Финансовое обеспечение образовательной деятельности муниципальных дошкольных образовательных организаций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</si>
  <si>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</si>
  <si>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Финансовое обеспечение образовательной деятельности муниципальных общеобразовательных учреждений</t>
  </si>
  <si>
    <t>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</si>
  <si>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</si>
  <si>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</si>
  <si>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Развитие муниципального управления и централизация в муниципальном образовании города Шиханы</t>
  </si>
  <si>
    <t>Социальная поддержка граждан в муниципальном образовании города Шиханы</t>
  </si>
  <si>
    <t>Защита населения и территории муниципального образования города Шиханы от чрезвычайных ситуаций природного и техногенного характера</t>
  </si>
  <si>
    <t>Основное мероприятие "Ведомственная целевая программа "Профилактика терроризма и экстремизма в муниципальном образовании города Шиханы""</t>
  </si>
  <si>
    <t xml:space="preserve">Ведомственная целевая программа "Профилактика терроризма и экстремизма в муниципальном образовании города Шиханы Саратовской области"
</t>
  </si>
  <si>
    <t>Обеспечение населения доступным жильем и   жилищно-коммунальными услугами, благоустройство территории муниципального образования города Шиханы</t>
  </si>
  <si>
    <t>Основное мероприятие "Ведомственная целевая программа "Повышение безопасности дорожного движения в муниципальном образовании города Шиханы""</t>
  </si>
  <si>
    <t xml:space="preserve">Формирование комфортной городской среды на территории муниципального образования города Шиханы </t>
  </si>
  <si>
    <t>Развитие культуры и средств массовой информации в муниципальном образовании города Шиханы</t>
  </si>
  <si>
    <t>Развитие образования в муниципальном образовании города Шиханы</t>
  </si>
  <si>
    <t>Подпрограмма «Развитие системы дошкольного образования в муниципальном образовании города Шиханы»</t>
  </si>
  <si>
    <t>Подпрограмма «Развитие системы общего образования в муниципальном образовании города Шиханы»</t>
  </si>
  <si>
    <t>Подпрограмма «Развитие системы дополнительного образования в муниципальном образовании города Шиханы»</t>
  </si>
  <si>
    <t>Развитие физической культуры, спорта и молодежной политики в муниципальном образовании города Шиханы</t>
  </si>
  <si>
    <t>Основное мероприятие "Ведомственная целевая программа "Организация отдыха, оздоровления и занятости детей в муниципальном образовании города Шиханы""</t>
  </si>
  <si>
    <t>Ведомственная целевая программа "Организация отдыха, оздоровления и занятости детей в муниципальном образовании города Шиханы"</t>
  </si>
  <si>
    <t>00593</t>
  </si>
  <si>
    <t>630</t>
  </si>
  <si>
    <t>Основное мероприятие "Обеспечение персонифицированного финансирования дополнительного образования детей"</t>
  </si>
  <si>
    <t>Обеспечение персонифицированного финансирования дополнительного образования детей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</si>
  <si>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</si>
  <si>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Дополнительное образование детей</t>
  </si>
  <si>
    <t>R3030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</si>
  <si>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</si>
  <si>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</si>
  <si>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</si>
  <si>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Основное мероприятие "Ежемесячное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</si>
  <si>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77130</t>
  </si>
  <si>
    <t>R3040</t>
  </si>
  <si>
    <t>Размещение социально значимой информации в печатных средствах массовой информации, учрежденных органами местного самоуправления</t>
  </si>
  <si>
    <t>78600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</si>
  <si>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</si>
  <si>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Гражданская оборона</t>
  </si>
  <si>
    <t>S2111</t>
  </si>
  <si>
    <t>Отклонения от плана</t>
  </si>
  <si>
    <t>сумма</t>
  </si>
  <si>
    <t>%</t>
  </si>
  <si>
    <t>Приложение № 3</t>
  </si>
  <si>
    <t>Иные межбюджетные трансферты за счет средств, выделяемых из резервного фонда Правительства Саратовской области на укрепление материально-технической базы муниципальных образовантельных организаций</t>
  </si>
  <si>
    <t>Основное мероприятие "Укрепление материально-технической базы учреждений дополнительного образования"</t>
  </si>
  <si>
    <t>Укрепление материально-технической базы учреждений дополнительного образования</t>
  </si>
  <si>
    <t>Основное мероприятие "Проведение капитального и текущего ремонта муниципальных образовательных организаций"</t>
  </si>
  <si>
    <t>Проведение капитального и текущего ремонта муниципальных образовательных организаций</t>
  </si>
  <si>
    <t>72Г00</t>
  </si>
  <si>
    <t>Проведение капитального и текущего ремонта муниципальных образовательных организаций( за счет средств местного бюджета)</t>
  </si>
  <si>
    <t>S2Г00</t>
  </si>
  <si>
    <t xml:space="preserve">Основное мероприятие "Обеспечение условий для функционирования центров образования естественно-научной и технологической направленности в общеобразовательных организациях(в рамках достижения соответствующих результатов федерального проекта)" </t>
  </si>
  <si>
    <t>772E1</t>
  </si>
  <si>
    <t>250</t>
  </si>
  <si>
    <t>Развитие экономики, поддержка предпринимательства  и управление муниципальным имуществом муниципального образования города Шиханы</t>
  </si>
  <si>
    <t>Основное мероприятие "Оплата оказанных в соответствии с санитарными нормами и правилами коммунальных услуг, услуг содержания  и текущего ремонта, за незаселенные(пустующие) помещения муниципальной собственности в многоквартирных домах"</t>
  </si>
  <si>
    <t>Оплата оказанных в соответствии с санитарными нормами и правилами коммунальных услуг, услуг содержания  и текущего ремонта, за незаселенные(пустующие) помещения муниципальной собственности в многоквартирных домах</t>
  </si>
  <si>
    <t>Основное мероприятие "Выполнение работ по технической инвентаризации (оформление технических планов и кадастровых паспортов объектов капитального строительства)"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</si>
  <si>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</si>
  <si>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Другие вопросы в области национальной экономики</t>
  </si>
  <si>
    <t>Основное мероприятие "Выполнение межевых, геодезических и кадастровых работ  (земельные участки)"</t>
  </si>
  <si>
    <t xml:space="preserve">Выполнение межевых, геодезических и кадастровых работ  (земельные участки) </t>
  </si>
  <si>
    <t>Жилищное хозяйство</t>
  </si>
  <si>
    <t>Основное мероприятие "Оплата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МКД"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</si>
  <si>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</si>
  <si>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Основное мероприятие "Укрепление материально-технической базы учреждений дошкольного образования"</t>
  </si>
  <si>
    <t>79Г40</t>
  </si>
  <si>
    <t>Укрепление материально-технической базы учреждений дошкольного образования</t>
  </si>
  <si>
    <t>Укрепление материально-технической базы  дошкольной образовательной организации</t>
  </si>
  <si>
    <t>Основное мероприятие "Укрепление материально-технической базы учреждений общего образования"</t>
  </si>
  <si>
    <t xml:space="preserve">Укрепление материально-технической базы общеобразовательных учреждений </t>
  </si>
  <si>
    <t>Укрепление материально-технической базы общеобразовательной организации</t>
  </si>
  <si>
    <t>69100</t>
  </si>
  <si>
    <t>Обеспечение условий для  функционирования центров образования естественно-научной и технологической направленности в общеобразовательных организациях (за исключением расходов на оплату труда с начислениями)</t>
  </si>
  <si>
    <t>U1291</t>
  </si>
  <si>
    <t>Обеспечение условий для  функционирования центров образования естественно-научной и технологической направленности в общеобразовательных организациях (в части расходов на оплату труда с начислениями)</t>
  </si>
  <si>
    <t>U1297</t>
  </si>
  <si>
    <t>Иные межбюджетные трансферты за счет средств, выделяемых из резервного фонда Правительства Саратовской области на укрепление материально-технической базы муниципальных образовательных организаций</t>
  </si>
  <si>
    <t>Исполнение судебных решений</t>
  </si>
  <si>
    <t>Исполнение судебных актов</t>
  </si>
  <si>
    <t>830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</si>
  <si>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</si>
  <si>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</si>
  <si>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3.Контрольно-счетная комиссия муниципального образования города Шиханы Саратовской области:</t>
  </si>
  <si>
    <t>232</t>
  </si>
  <si>
    <t>4. финансовое управление администрации муниципального образования города Шиханы Саратовской области:</t>
  </si>
  <si>
    <t>5. Комитет экономики и управления собственностью администрации муниципального образования города Шиханы Саратовской области</t>
  </si>
  <si>
    <t>6. Муниципальное казенное учреждение "Управление образования, культуры и спорта" муниципального образования города Шиханы Саратовской области:</t>
  </si>
  <si>
    <t>Организация питания детей</t>
  </si>
  <si>
    <t xml:space="preserve">Развитие муниципальной службы в администрации муниципального образования города Шиханы </t>
  </si>
  <si>
    <t>Основное мероприятие "развитие муниципальной службы в администрации муниципального образования города Шиханы"</t>
  </si>
  <si>
    <t>Основное мероприятие "Организация конкурса "Мой дом, мой двор""</t>
  </si>
  <si>
    <t>Организация конкурса "Мой дом, мой двор"</t>
  </si>
  <si>
    <t>Энергосбережение и повышение энергетической эффективности на территории муниципального образования города Шиханы</t>
  </si>
  <si>
    <t>Основное мероприятие "Замена светильников уличного освещения"</t>
  </si>
  <si>
    <t>Замена светильников уличного освещения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</si>
  <si>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услуг.</t>
  </si>
  <si>
    <t>Создание комфортной городской среды в малых городах и исторических поселениях- победителях Всероссийского конкурса лучших проектов создания комфортной городской среды</t>
  </si>
  <si>
    <t>Охрана окружающей среды</t>
  </si>
  <si>
    <t>Другие вопросы в области охраны окружающей среды</t>
  </si>
  <si>
    <t>Основное мероприятие "Проведение дератизационных мероприятий"</t>
  </si>
  <si>
    <t>Проведение дератизационных мероприятий</t>
  </si>
  <si>
    <t>Проведение капитальных и текущих ремонтов спортивных залов муниципальных образовательных организаций</t>
  </si>
  <si>
    <t>72Г05</t>
  </si>
  <si>
    <t>S2Г05</t>
  </si>
  <si>
    <t>Иные межбюджетные трансферты бюджетам городских округов области за счет средств, выделяемых из резервного фонда Правительства Саратовской области, на укрепление материально-технической базы муниципальных организаций, осуществляющих производство и выпуск средств массовой информации</t>
  </si>
  <si>
    <t>4999П</t>
  </si>
  <si>
    <t>Основное мероприятие "Оценка рыночной стоимости имущества и размера арендной платы муниципального имущества, уплата налогов  в отношении  муниципального имущества"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</si>
  <si>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</si>
  <si>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Основное мероприятие "Межевание и внесение сведений о границах г. Шиханы и территориальных зон, установленных правилами землепользования и застройки, в Единый государственный реестр недвижимости"</t>
  </si>
  <si>
    <t>Межевание и внесение сведений о границах г. Шиханы и территориальных зон, установленных правилами землепользования и застройки, в Единый государственный реестр недвижимости</t>
  </si>
  <si>
    <t>Иные межбюджетные трансферты бюджетам муниципальных районов и городских округов области на содействие в уточнении сведений о границах населенных пунктов и территориальных зон в Едином государственном реестре недвижимости</t>
  </si>
  <si>
    <t>Компенсация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 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</t>
  </si>
  <si>
    <t xml:space="preserve">Социальная поддержка граждан в муниципальном образовании города Шиханы </t>
  </si>
  <si>
    <t>Основное мероприятие "Ведомственная целевая программа "Доступная среда муниципального образования города Шиханы" "</t>
  </si>
  <si>
    <t xml:space="preserve">Ведомственная целевая программа "Доступная среда муниципального образования города Шиханы" </t>
  </si>
  <si>
    <t>Основное мероприятие "Реализация полномочий в сфере молодёжной политики"</t>
  </si>
  <si>
    <t>Реализация полномочий в сфере молодёжной политики</t>
  </si>
  <si>
    <t>Основное мероприятие "Межбюджетные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</si>
  <si>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</si>
  <si>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772ЕВ</t>
  </si>
  <si>
    <t>Основное мероприятие "Ведомственная целевая программа "Доступная среда муниципального образования города Шиханы""</t>
  </si>
  <si>
    <t xml:space="preserve">         Глава муниципального образования город Шиханы</t>
  </si>
  <si>
    <t>А.В.Лещенко</t>
  </si>
  <si>
    <t>к постановлению администрации МО города Шиханы</t>
  </si>
  <si>
    <t>Исполнено 2023</t>
  </si>
  <si>
    <t>99050</t>
  </si>
  <si>
    <t>Реализация инициативных проектов за счет средств местного бюджета  в части инициативных платежей граждан( Благоустройство общественной территории (Доска Почета) в районе д.№12 по ул. Ленина муниципальное образование город Шиханы)</t>
  </si>
  <si>
    <t>S2121</t>
  </si>
  <si>
    <t>Реализация инициативных проектов за счет средств местного бюджета  в части инициативных платежей индивидуальных предпринимателей и юридических  лиц (Благоустройство общественной территории (Доска Почета) в районе д.№12 по ул. Ленина муниципальное образование город Шиханы</t>
  </si>
  <si>
    <t>S2131</t>
  </si>
  <si>
    <t>Реализация инициативных проектов за счет средств местного бюджета, за исключением инициативных платежей</t>
  </si>
  <si>
    <t>Реализация проектов развития муниципальных образований области, основанных на местных инициативах</t>
  </si>
  <si>
    <t>72101</t>
  </si>
  <si>
    <t>Строительный контроль по капитальному и текущему ремонту муниципальных образовательных организаций</t>
  </si>
  <si>
    <t>Отчет об исполнении ведомственной структуры расходов бюджета города Шиханы за 9 месяцев 2023 года</t>
  </si>
  <si>
    <t>Содействие в организации деятельности по военно-патриотическому воспитанию граждан</t>
  </si>
  <si>
    <t>78760</t>
  </si>
  <si>
    <t>Реализация мероприятий по благоустройству территорий</t>
  </si>
  <si>
    <t>Коммунальное хозяйство</t>
  </si>
  <si>
    <t>Основное мероприятие "Проведение текущего и капитального ремонта муниципального имущества"</t>
  </si>
  <si>
    <t>Иные межбюджетные трансферты бюджетам городских округов области на оснащение оборудованием, мебелью, инвентарем, средствами обученияи воспитания, а также оснащение библиотечного фонда муниципальных образовательных организаций</t>
  </si>
  <si>
    <t>78870</t>
  </si>
  <si>
    <t>Оснащение оборудованием, мебелью, инвентарем, средствами обученияи воспитания, а также оснащение библиотечного фонда муниципальных образовательных организаций</t>
  </si>
  <si>
    <r>
      <t xml:space="preserve">   от  26.10.2023</t>
    </r>
    <r>
      <rPr>
        <sz val="12"/>
        <rFont val="PT Astra Serif"/>
        <family val="1"/>
        <charset val="204"/>
      </rPr>
      <t xml:space="preserve"> г.№ 390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</si>
</sst>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#,##0.0_р_."/>
    <numFmt numFmtId="167" formatCode="#,##0.00\ _₽"/>
  </numFmts>
  <fonts count="16">
    <font>
      <sz val="10"/>
      <name val="Arial Cyr"/>
      <charset val="204"/>
    </font>
    <font>
      <sz val="10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2"/>
      <name val="PT Astra Serif"/>
      <family val="1"/>
      <charset val="204"/>
    </font>
    <font>
      <i/>
      <sz val="12"/>
      <name val="PT Astra Serif"/>
      <family val="1"/>
      <charset val="204"/>
    </font>
    <font>
      <b/>
      <i/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0"/>
      <color indexed="8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0"/>
      <name val="PT Astra Serif"/>
      <family val="1"/>
      <charset val="204"/>
    </font>
    <font>
      <sz val="9.3000000000000007"/>
      <name val="PT Astra Serif"/>
      <family val="1"/>
      <charset val="204"/>
    </font>
    <font>
      <b/>
      <sz val="9.3000000000000007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/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167" fontId="13" fillId="2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5" fillId="5" borderId="1" xfId="0" applyNumberFormat="1" applyFont="1" applyFill="1" applyBorder="1" applyAlignment="1">
      <alignment horizontal="right" vertical="center" wrapText="1"/>
    </xf>
    <xf numFmtId="164" fontId="13" fillId="0" borderId="0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164" fontId="13" fillId="2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Alignment="1">
      <alignment wrapText="1"/>
    </xf>
    <xf numFmtId="164" fontId="14" fillId="0" borderId="0" xfId="0" applyNumberFormat="1" applyFont="1" applyFill="1" applyAlignment="1">
      <alignment wrapText="1"/>
    </xf>
    <xf numFmtId="0" fontId="7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wrapText="1"/>
    </xf>
    <xf numFmtId="164" fontId="1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167" fontId="13" fillId="6" borderId="0" xfId="0" applyNumberFormat="1" applyFont="1" applyFill="1" applyBorder="1" applyAlignment="1">
      <alignment horizontal="right" vertical="center" wrapText="1"/>
    </xf>
    <xf numFmtId="164" fontId="12" fillId="5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14" fillId="3" borderId="0" xfId="0" applyFont="1" applyFill="1" applyAlignment="1">
      <alignment wrapText="1"/>
    </xf>
    <xf numFmtId="0" fontId="4" fillId="0" borderId="1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right" vertical="center" wrapText="1"/>
    </xf>
    <xf numFmtId="0" fontId="14" fillId="6" borderId="0" xfId="0" applyFont="1" applyFill="1" applyAlignment="1">
      <alignment wrapText="1"/>
    </xf>
    <xf numFmtId="164" fontId="13" fillId="6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justify" vertical="center" wrapText="1"/>
    </xf>
    <xf numFmtId="4" fontId="13" fillId="2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wrapText="1"/>
    </xf>
    <xf numFmtId="49" fontId="9" fillId="0" borderId="0" xfId="0" applyNumberFormat="1" applyFont="1" applyFill="1" applyAlignment="1">
      <alignment wrapText="1"/>
    </xf>
    <xf numFmtId="49" fontId="9" fillId="0" borderId="0" xfId="0" applyNumberFormat="1" applyFont="1" applyFill="1" applyAlignment="1">
      <alignment horizontal="center" wrapText="1"/>
    </xf>
    <xf numFmtId="164" fontId="12" fillId="0" borderId="0" xfId="0" applyNumberFormat="1" applyFont="1" applyFill="1" applyBorder="1" applyAlignment="1">
      <alignment horizontal="right" vertical="center" wrapText="1"/>
    </xf>
    <xf numFmtId="165" fontId="14" fillId="0" borderId="0" xfId="0" applyNumberFormat="1" applyFont="1" applyFill="1" applyAlignment="1">
      <alignment wrapText="1"/>
    </xf>
    <xf numFmtId="167" fontId="4" fillId="0" borderId="0" xfId="0" applyNumberFormat="1" applyFont="1" applyFill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13" fillId="7" borderId="0" xfId="0" applyNumberFormat="1" applyFont="1" applyFill="1" applyBorder="1" applyAlignment="1">
      <alignment horizontal="right" vertical="center" wrapText="1"/>
    </xf>
    <xf numFmtId="49" fontId="4" fillId="6" borderId="1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horizontal="right" wrapText="1"/>
    </xf>
    <xf numFmtId="164" fontId="4" fillId="4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164" fontId="12" fillId="4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49" fontId="9" fillId="0" borderId="0" xfId="0" applyNumberFormat="1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wrapText="1"/>
    </xf>
    <xf numFmtId="49" fontId="9" fillId="5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590"/>
  <sheetViews>
    <sheetView tabSelected="1" view="pageBreakPreview" zoomScale="90" zoomScaleNormal="75" zoomScaleSheetLayoutView="90" workbookViewId="0">
      <pane ySplit="9" topLeftCell="A467" activePane="bottomLeft" state="frozen"/>
      <selection pane="bottomLeft" activeCell="G4" sqref="G4:K4"/>
    </sheetView>
  </sheetViews>
  <sheetFormatPr defaultColWidth="9.140625" defaultRowHeight="15.75"/>
  <cols>
    <col min="1" max="1" width="71.7109375" style="12" customWidth="1"/>
    <col min="2" max="2" width="5.85546875" style="13" customWidth="1"/>
    <col min="3" max="3" width="4.85546875" style="12" customWidth="1"/>
    <col min="4" max="4" width="4.7109375" style="12" customWidth="1"/>
    <col min="5" max="5" width="9.140625" style="12" customWidth="1"/>
    <col min="6" max="6" width="8.42578125" style="12" customWidth="1"/>
    <col min="7" max="7" width="5.28515625" style="12" customWidth="1"/>
    <col min="8" max="8" width="11.28515625" style="14" customWidth="1"/>
    <col min="9" max="9" width="13.28515625" style="14" customWidth="1"/>
    <col min="10" max="10" width="11.28515625" style="14" customWidth="1"/>
    <col min="11" max="11" width="7.85546875" style="14" customWidth="1"/>
    <col min="12" max="12" width="14.28515625" style="14" customWidth="1"/>
    <col min="13" max="13" width="13.28515625" style="14" customWidth="1"/>
    <col min="14" max="14" width="11.28515625" style="14" customWidth="1"/>
    <col min="15" max="16384" width="9.140625" style="14"/>
  </cols>
  <sheetData>
    <row r="2" spans="1:14" s="18" customFormat="1" ht="15.75" customHeight="1">
      <c r="A2" s="15"/>
      <c r="B2" s="16"/>
      <c r="C2" s="16"/>
      <c r="D2" s="16"/>
      <c r="E2" s="16"/>
      <c r="F2" s="16"/>
      <c r="G2" s="88" t="s">
        <v>237</v>
      </c>
      <c r="H2" s="89"/>
      <c r="I2" s="89"/>
      <c r="J2" s="88"/>
      <c r="K2" s="88"/>
      <c r="L2" s="17"/>
    </row>
    <row r="3" spans="1:14" s="18" customFormat="1" ht="31.5" customHeight="1">
      <c r="A3" s="19"/>
      <c r="B3" s="19"/>
      <c r="C3" s="19"/>
      <c r="D3" s="19"/>
      <c r="E3" s="19"/>
      <c r="F3" s="19"/>
      <c r="G3" s="88" t="s">
        <v>319</v>
      </c>
      <c r="H3" s="89"/>
      <c r="I3" s="89"/>
      <c r="J3" s="88"/>
      <c r="K3" s="88"/>
      <c r="L3" s="34"/>
    </row>
    <row r="4" spans="1:14" s="18" customFormat="1">
      <c r="A4" s="19"/>
      <c r="B4" s="19"/>
      <c r="C4" s="19"/>
      <c r="D4" s="19"/>
      <c r="E4" s="19"/>
      <c r="F4" s="19"/>
      <c r="G4" s="90" t="s">
        <v>339</v>
      </c>
      <c r="H4" s="91"/>
      <c r="I4" s="91"/>
      <c r="J4" s="90"/>
      <c r="K4" s="90"/>
      <c r="L4" s="34"/>
    </row>
    <row r="5" spans="1:14">
      <c r="A5" s="99" t="s">
        <v>330</v>
      </c>
      <c r="B5" s="100"/>
      <c r="C5" s="100"/>
      <c r="D5" s="100"/>
      <c r="E5" s="100"/>
      <c r="F5" s="100"/>
      <c r="G5" s="100"/>
      <c r="H5" s="101"/>
      <c r="I5" s="101"/>
      <c r="J5" s="100"/>
      <c r="K5" s="35"/>
      <c r="L5" s="35"/>
    </row>
    <row r="6" spans="1:14">
      <c r="A6" s="99"/>
      <c r="B6" s="100"/>
      <c r="C6" s="100"/>
      <c r="D6" s="100"/>
      <c r="E6" s="100"/>
      <c r="F6" s="100"/>
      <c r="G6" s="100"/>
      <c r="H6" s="101"/>
      <c r="I6" s="101"/>
      <c r="J6" s="100"/>
      <c r="K6" s="35"/>
      <c r="L6" s="35"/>
    </row>
    <row r="7" spans="1:14">
      <c r="G7" s="97"/>
      <c r="H7" s="98"/>
      <c r="I7" s="98" t="s">
        <v>154</v>
      </c>
      <c r="J7" s="102"/>
      <c r="K7" s="20"/>
      <c r="L7" s="21"/>
    </row>
    <row r="8" spans="1:14" ht="14.25">
      <c r="A8" s="94" t="s">
        <v>0</v>
      </c>
      <c r="B8" s="94" t="s">
        <v>28</v>
      </c>
      <c r="C8" s="94" t="s">
        <v>9</v>
      </c>
      <c r="D8" s="94" t="s">
        <v>10</v>
      </c>
      <c r="E8" s="103" t="s">
        <v>93</v>
      </c>
      <c r="F8" s="103"/>
      <c r="G8" s="94" t="s">
        <v>11</v>
      </c>
      <c r="H8" s="93">
        <v>2023</v>
      </c>
      <c r="I8" s="95" t="s">
        <v>320</v>
      </c>
      <c r="J8" s="93" t="s">
        <v>234</v>
      </c>
      <c r="K8" s="93"/>
      <c r="L8" s="22"/>
    </row>
    <row r="9" spans="1:14" s="37" customFormat="1" ht="52.5" customHeight="1">
      <c r="A9" s="94"/>
      <c r="B9" s="94"/>
      <c r="C9" s="94"/>
      <c r="D9" s="94"/>
      <c r="E9" s="36" t="s">
        <v>134</v>
      </c>
      <c r="F9" s="36" t="s">
        <v>135</v>
      </c>
      <c r="G9" s="94"/>
      <c r="H9" s="93"/>
      <c r="I9" s="93"/>
      <c r="J9" s="87" t="s">
        <v>235</v>
      </c>
      <c r="K9" s="86" t="s">
        <v>236</v>
      </c>
      <c r="L9" s="22"/>
    </row>
    <row r="10" spans="1:14" s="41" customFormat="1" ht="25.5" customHeight="1">
      <c r="A10" s="38" t="s">
        <v>176</v>
      </c>
      <c r="B10" s="39" t="s">
        <v>32</v>
      </c>
      <c r="C10" s="39"/>
      <c r="D10" s="39"/>
      <c r="E10" s="39"/>
      <c r="F10" s="39"/>
      <c r="G10" s="39"/>
      <c r="H10" s="24">
        <f t="shared" ref="H10:I13" si="0">H11</f>
        <v>435.7</v>
      </c>
      <c r="I10" s="24">
        <f t="shared" si="0"/>
        <v>318.7</v>
      </c>
      <c r="J10" s="24">
        <f t="shared" ref="J10:J68" si="1">I10-H10</f>
        <v>-117</v>
      </c>
      <c r="K10" s="24">
        <f>I10/H10*100</f>
        <v>73.146660546247418</v>
      </c>
      <c r="L10" s="40"/>
      <c r="N10" s="42"/>
    </row>
    <row r="11" spans="1:14" s="41" customFormat="1" ht="12.75" customHeight="1">
      <c r="A11" s="1" t="s">
        <v>13</v>
      </c>
      <c r="B11" s="2" t="s">
        <v>32</v>
      </c>
      <c r="C11" s="2" t="s">
        <v>1</v>
      </c>
      <c r="D11" s="2"/>
      <c r="E11" s="2"/>
      <c r="F11" s="2"/>
      <c r="G11" s="2"/>
      <c r="H11" s="43">
        <f t="shared" si="0"/>
        <v>435.7</v>
      </c>
      <c r="I11" s="43">
        <f t="shared" si="0"/>
        <v>318.7</v>
      </c>
      <c r="J11" s="24">
        <f t="shared" si="1"/>
        <v>-117</v>
      </c>
      <c r="K11" s="24">
        <f t="shared" ref="K11:K68" si="2">I11/H11*100</f>
        <v>73.146660546247418</v>
      </c>
      <c r="L11" s="29"/>
      <c r="N11" s="30"/>
    </row>
    <row r="12" spans="1:14" s="41" customFormat="1" ht="38.25" customHeight="1">
      <c r="A12" s="1" t="s">
        <v>36</v>
      </c>
      <c r="B12" s="2" t="s">
        <v>32</v>
      </c>
      <c r="C12" s="2" t="s">
        <v>1</v>
      </c>
      <c r="D12" s="2" t="s">
        <v>5</v>
      </c>
      <c r="E12" s="2"/>
      <c r="F12" s="2"/>
      <c r="G12" s="2"/>
      <c r="H12" s="43">
        <f t="shared" si="0"/>
        <v>435.7</v>
      </c>
      <c r="I12" s="43">
        <f t="shared" si="0"/>
        <v>318.7</v>
      </c>
      <c r="J12" s="24">
        <f t="shared" si="1"/>
        <v>-117</v>
      </c>
      <c r="K12" s="24">
        <f t="shared" si="2"/>
        <v>73.146660546247418</v>
      </c>
      <c r="L12" s="29"/>
      <c r="N12" s="30"/>
    </row>
    <row r="13" spans="1:14" s="41" customFormat="1" ht="25.5" customHeight="1">
      <c r="A13" s="1" t="s">
        <v>200</v>
      </c>
      <c r="B13" s="2" t="s">
        <v>32</v>
      </c>
      <c r="C13" s="2" t="s">
        <v>1</v>
      </c>
      <c r="D13" s="2" t="s">
        <v>5</v>
      </c>
      <c r="E13" s="5">
        <v>71000</v>
      </c>
      <c r="F13" s="4" t="s">
        <v>95</v>
      </c>
      <c r="G13" s="2"/>
      <c r="H13" s="43">
        <f t="shared" si="0"/>
        <v>435.7</v>
      </c>
      <c r="I13" s="43">
        <f t="shared" si="0"/>
        <v>318.7</v>
      </c>
      <c r="J13" s="24">
        <f t="shared" si="1"/>
        <v>-117</v>
      </c>
      <c r="K13" s="24">
        <f t="shared" si="2"/>
        <v>73.146660546247418</v>
      </c>
      <c r="L13" s="29"/>
      <c r="N13" s="30"/>
    </row>
    <row r="14" spans="1:14" s="41" customFormat="1" ht="25.5" customHeight="1">
      <c r="A14" s="1" t="s">
        <v>104</v>
      </c>
      <c r="B14" s="2" t="s">
        <v>32</v>
      </c>
      <c r="C14" s="2" t="s">
        <v>1</v>
      </c>
      <c r="D14" s="2" t="s">
        <v>5</v>
      </c>
      <c r="E14" s="3">
        <v>71001</v>
      </c>
      <c r="F14" s="11" t="s">
        <v>95</v>
      </c>
      <c r="G14" s="2"/>
      <c r="H14" s="43">
        <f>H15</f>
        <v>435.7</v>
      </c>
      <c r="I14" s="43">
        <f>I15</f>
        <v>318.7</v>
      </c>
      <c r="J14" s="24">
        <f t="shared" si="1"/>
        <v>-117</v>
      </c>
      <c r="K14" s="24">
        <f t="shared" si="2"/>
        <v>73.146660546247418</v>
      </c>
      <c r="L14" s="29"/>
      <c r="N14" s="30"/>
    </row>
    <row r="15" spans="1:14" s="41" customFormat="1" ht="12.75" customHeight="1">
      <c r="A15" s="1" t="s">
        <v>96</v>
      </c>
      <c r="B15" s="2" t="s">
        <v>32</v>
      </c>
      <c r="C15" s="2" t="s">
        <v>1</v>
      </c>
      <c r="D15" s="2" t="s">
        <v>5</v>
      </c>
      <c r="E15" s="3">
        <v>71001</v>
      </c>
      <c r="F15" s="11" t="s">
        <v>94</v>
      </c>
      <c r="G15" s="2"/>
      <c r="H15" s="43">
        <f>H16+H20+H18</f>
        <v>435.7</v>
      </c>
      <c r="I15" s="43">
        <f>I16+I20+I18</f>
        <v>318.7</v>
      </c>
      <c r="J15" s="24">
        <f t="shared" si="1"/>
        <v>-117</v>
      </c>
      <c r="K15" s="24">
        <f t="shared" si="2"/>
        <v>73.146660546247418</v>
      </c>
      <c r="L15" s="29"/>
      <c r="N15" s="30"/>
    </row>
    <row r="16" spans="1:14" s="41" customFormat="1" ht="38.25" customHeight="1">
      <c r="A16" s="1" t="s">
        <v>51</v>
      </c>
      <c r="B16" s="2" t="s">
        <v>32</v>
      </c>
      <c r="C16" s="2" t="s">
        <v>1</v>
      </c>
      <c r="D16" s="2" t="s">
        <v>5</v>
      </c>
      <c r="E16" s="3">
        <v>71001</v>
      </c>
      <c r="F16" s="11" t="s">
        <v>94</v>
      </c>
      <c r="G16" s="2" t="s">
        <v>50</v>
      </c>
      <c r="H16" s="43">
        <f>H17</f>
        <v>424.8</v>
      </c>
      <c r="I16" s="43">
        <f>I17</f>
        <v>317</v>
      </c>
      <c r="J16" s="24">
        <f t="shared" si="1"/>
        <v>-107.80000000000001</v>
      </c>
      <c r="K16" s="24">
        <f t="shared" si="2"/>
        <v>74.623352165725038</v>
      </c>
      <c r="L16" s="29"/>
      <c r="N16" s="30"/>
    </row>
    <row r="17" spans="1:14" s="41" customFormat="1" ht="12.75" customHeight="1">
      <c r="A17" s="1" t="s">
        <v>53</v>
      </c>
      <c r="B17" s="2" t="s">
        <v>32</v>
      </c>
      <c r="C17" s="2" t="s">
        <v>1</v>
      </c>
      <c r="D17" s="2" t="s">
        <v>5</v>
      </c>
      <c r="E17" s="3">
        <v>71001</v>
      </c>
      <c r="F17" s="11" t="s">
        <v>94</v>
      </c>
      <c r="G17" s="2" t="s">
        <v>52</v>
      </c>
      <c r="H17" s="7">
        <v>424.8</v>
      </c>
      <c r="I17" s="7">
        <v>317</v>
      </c>
      <c r="J17" s="24">
        <f t="shared" si="1"/>
        <v>-107.80000000000001</v>
      </c>
      <c r="K17" s="24">
        <f t="shared" si="2"/>
        <v>74.623352165725038</v>
      </c>
      <c r="L17" s="31"/>
      <c r="N17" s="27"/>
    </row>
    <row r="18" spans="1:14" s="41" customFormat="1" ht="12.75" customHeight="1">
      <c r="A18" s="1" t="s">
        <v>55</v>
      </c>
      <c r="B18" s="2" t="s">
        <v>32</v>
      </c>
      <c r="C18" s="2" t="s">
        <v>1</v>
      </c>
      <c r="D18" s="2" t="s">
        <v>5</v>
      </c>
      <c r="E18" s="3">
        <v>71001</v>
      </c>
      <c r="F18" s="11" t="s">
        <v>94</v>
      </c>
      <c r="G18" s="2" t="s">
        <v>54</v>
      </c>
      <c r="H18" s="6">
        <f>H19</f>
        <v>0.9</v>
      </c>
      <c r="I18" s="6">
        <f>I19</f>
        <v>0</v>
      </c>
      <c r="J18" s="24">
        <f t="shared" ref="J18:J19" si="3">I18-H18</f>
        <v>-0.9</v>
      </c>
      <c r="K18" s="24">
        <f t="shared" ref="K18:K19" si="4">I18/H18*100</f>
        <v>0</v>
      </c>
      <c r="L18" s="31"/>
      <c r="N18" s="27"/>
    </row>
    <row r="19" spans="1:14" s="41" customFormat="1" ht="12.75" customHeight="1">
      <c r="A19" s="1" t="s">
        <v>56</v>
      </c>
      <c r="B19" s="2" t="s">
        <v>32</v>
      </c>
      <c r="C19" s="2" t="s">
        <v>1</v>
      </c>
      <c r="D19" s="2" t="s">
        <v>5</v>
      </c>
      <c r="E19" s="3">
        <v>71001</v>
      </c>
      <c r="F19" s="11" t="s">
        <v>94</v>
      </c>
      <c r="G19" s="2" t="s">
        <v>17</v>
      </c>
      <c r="H19" s="7">
        <v>0.9</v>
      </c>
      <c r="I19" s="7">
        <v>0</v>
      </c>
      <c r="J19" s="24">
        <f t="shared" si="3"/>
        <v>-0.9</v>
      </c>
      <c r="K19" s="24">
        <f t="shared" si="4"/>
        <v>0</v>
      </c>
      <c r="L19" s="31"/>
      <c r="N19" s="27"/>
    </row>
    <row r="20" spans="1:14" s="41" customFormat="1" ht="12.75" customHeight="1">
      <c r="A20" s="1" t="s">
        <v>59</v>
      </c>
      <c r="B20" s="2" t="s">
        <v>32</v>
      </c>
      <c r="C20" s="2" t="s">
        <v>1</v>
      </c>
      <c r="D20" s="2" t="s">
        <v>5</v>
      </c>
      <c r="E20" s="3">
        <v>71001</v>
      </c>
      <c r="F20" s="11" t="s">
        <v>94</v>
      </c>
      <c r="G20" s="2" t="s">
        <v>57</v>
      </c>
      <c r="H20" s="43">
        <f>H21</f>
        <v>10</v>
      </c>
      <c r="I20" s="43">
        <f>I21</f>
        <v>1.7</v>
      </c>
      <c r="J20" s="24">
        <f t="shared" si="1"/>
        <v>-8.3000000000000007</v>
      </c>
      <c r="K20" s="24">
        <f t="shared" si="2"/>
        <v>17</v>
      </c>
      <c r="L20" s="31"/>
      <c r="N20" s="27"/>
    </row>
    <row r="21" spans="1:14" s="41" customFormat="1" ht="12.75" customHeight="1">
      <c r="A21" s="1" t="s">
        <v>60</v>
      </c>
      <c r="B21" s="2" t="s">
        <v>32</v>
      </c>
      <c r="C21" s="2" t="s">
        <v>1</v>
      </c>
      <c r="D21" s="2" t="s">
        <v>5</v>
      </c>
      <c r="E21" s="3">
        <v>71001</v>
      </c>
      <c r="F21" s="11" t="s">
        <v>94</v>
      </c>
      <c r="G21" s="2" t="s">
        <v>58</v>
      </c>
      <c r="H21" s="7">
        <v>10</v>
      </c>
      <c r="I21" s="7">
        <v>1.7</v>
      </c>
      <c r="J21" s="24">
        <f t="shared" si="1"/>
        <v>-8.3000000000000007</v>
      </c>
      <c r="K21" s="24">
        <f t="shared" si="2"/>
        <v>17</v>
      </c>
      <c r="L21" s="31"/>
      <c r="N21" s="27"/>
    </row>
    <row r="22" spans="1:14" s="41" customFormat="1" ht="25.5">
      <c r="A22" s="38" t="s">
        <v>177</v>
      </c>
      <c r="B22" s="39" t="s">
        <v>33</v>
      </c>
      <c r="C22" s="39"/>
      <c r="D22" s="39"/>
      <c r="E22" s="39"/>
      <c r="F22" s="39"/>
      <c r="G22" s="39"/>
      <c r="H22" s="84">
        <f>H23+H104+H111+H126+H141+H252+H267+H219+H211</f>
        <v>146597.9</v>
      </c>
      <c r="I22" s="84">
        <f>I23+I104+I111+I126+I141+I252+I267+I219+I211</f>
        <v>95437.9</v>
      </c>
      <c r="J22" s="24">
        <f t="shared" si="1"/>
        <v>-51160</v>
      </c>
      <c r="K22" s="24">
        <f t="shared" si="2"/>
        <v>65.101819330290539</v>
      </c>
      <c r="L22" s="29"/>
      <c r="N22" s="27"/>
    </row>
    <row r="23" spans="1:14" s="41" customFormat="1" ht="12.75">
      <c r="A23" s="1" t="s">
        <v>13</v>
      </c>
      <c r="B23" s="2" t="s">
        <v>33</v>
      </c>
      <c r="C23" s="2" t="s">
        <v>1</v>
      </c>
      <c r="D23" s="2"/>
      <c r="E23" s="39"/>
      <c r="F23" s="39"/>
      <c r="G23" s="39"/>
      <c r="H23" s="76">
        <f>H24+H30+H75+H81+H69</f>
        <v>31999.599999999999</v>
      </c>
      <c r="I23" s="76">
        <f>I24+I30+I75+I81+I69</f>
        <v>19923</v>
      </c>
      <c r="J23" s="24">
        <f t="shared" si="1"/>
        <v>-12076.599999999999</v>
      </c>
      <c r="K23" s="24">
        <f t="shared" si="2"/>
        <v>62.260153251915654</v>
      </c>
      <c r="L23" s="31"/>
      <c r="N23" s="27"/>
    </row>
    <row r="24" spans="1:14" s="26" customFormat="1" ht="25.5">
      <c r="A24" s="1" t="s">
        <v>136</v>
      </c>
      <c r="B24" s="2" t="s">
        <v>33</v>
      </c>
      <c r="C24" s="2" t="s">
        <v>1</v>
      </c>
      <c r="D24" s="2" t="s">
        <v>6</v>
      </c>
      <c r="E24" s="2"/>
      <c r="F24" s="2"/>
      <c r="G24" s="2"/>
      <c r="H24" s="76">
        <f t="shared" ref="H24:I28" si="5">H25</f>
        <v>1728.2</v>
      </c>
      <c r="I24" s="76">
        <f t="shared" si="5"/>
        <v>1299.4000000000001</v>
      </c>
      <c r="J24" s="24">
        <f t="shared" si="1"/>
        <v>-428.79999999999995</v>
      </c>
      <c r="K24" s="24">
        <f t="shared" si="2"/>
        <v>75.188056937854412</v>
      </c>
      <c r="L24" s="40"/>
      <c r="N24" s="42"/>
    </row>
    <row r="25" spans="1:14" s="26" customFormat="1" ht="25.5">
      <c r="A25" s="1" t="s">
        <v>200</v>
      </c>
      <c r="B25" s="2" t="s">
        <v>33</v>
      </c>
      <c r="C25" s="2" t="s">
        <v>1</v>
      </c>
      <c r="D25" s="2" t="s">
        <v>6</v>
      </c>
      <c r="E25" s="5">
        <v>71000</v>
      </c>
      <c r="F25" s="4" t="s">
        <v>95</v>
      </c>
      <c r="G25" s="2"/>
      <c r="H25" s="76">
        <f t="shared" si="5"/>
        <v>1728.2</v>
      </c>
      <c r="I25" s="76">
        <f t="shared" si="5"/>
        <v>1299.4000000000001</v>
      </c>
      <c r="J25" s="24">
        <f t="shared" si="1"/>
        <v>-428.79999999999995</v>
      </c>
      <c r="K25" s="24">
        <f t="shared" si="2"/>
        <v>75.188056937854412</v>
      </c>
      <c r="L25" s="29"/>
      <c r="N25" s="30"/>
    </row>
    <row r="26" spans="1:14" s="26" customFormat="1" ht="25.5">
      <c r="A26" s="1" t="s">
        <v>104</v>
      </c>
      <c r="B26" s="2" t="s">
        <v>33</v>
      </c>
      <c r="C26" s="2" t="s">
        <v>1</v>
      </c>
      <c r="D26" s="2" t="s">
        <v>6</v>
      </c>
      <c r="E26" s="3">
        <v>71001</v>
      </c>
      <c r="F26" s="11" t="s">
        <v>95</v>
      </c>
      <c r="G26" s="2"/>
      <c r="H26" s="76">
        <f>H27</f>
        <v>1728.2</v>
      </c>
      <c r="I26" s="76">
        <f>I27</f>
        <v>1299.4000000000001</v>
      </c>
      <c r="J26" s="24">
        <f t="shared" si="1"/>
        <v>-428.79999999999995</v>
      </c>
      <c r="K26" s="24">
        <f t="shared" si="2"/>
        <v>75.188056937854412</v>
      </c>
      <c r="L26" s="29"/>
      <c r="N26" s="30"/>
    </row>
    <row r="27" spans="1:14" s="26" customFormat="1" ht="25.5">
      <c r="A27" s="1" t="s">
        <v>187</v>
      </c>
      <c r="B27" s="2" t="s">
        <v>33</v>
      </c>
      <c r="C27" s="2" t="s">
        <v>1</v>
      </c>
      <c r="D27" s="2" t="s">
        <v>6</v>
      </c>
      <c r="E27" s="3">
        <v>71001</v>
      </c>
      <c r="F27" s="11" t="s">
        <v>97</v>
      </c>
      <c r="G27" s="2"/>
      <c r="H27" s="76">
        <f t="shared" si="5"/>
        <v>1728.2</v>
      </c>
      <c r="I27" s="76">
        <f t="shared" si="5"/>
        <v>1299.4000000000001</v>
      </c>
      <c r="J27" s="24">
        <f t="shared" si="1"/>
        <v>-428.79999999999995</v>
      </c>
      <c r="K27" s="24">
        <f t="shared" si="2"/>
        <v>75.188056937854412</v>
      </c>
      <c r="L27" s="29"/>
      <c r="N27" s="30"/>
    </row>
    <row r="28" spans="1:14" s="26" customFormat="1" ht="38.25">
      <c r="A28" s="1" t="s">
        <v>51</v>
      </c>
      <c r="B28" s="2" t="s">
        <v>33</v>
      </c>
      <c r="C28" s="2" t="s">
        <v>1</v>
      </c>
      <c r="D28" s="2" t="s">
        <v>6</v>
      </c>
      <c r="E28" s="3">
        <v>71001</v>
      </c>
      <c r="F28" s="11" t="s">
        <v>97</v>
      </c>
      <c r="G28" s="2" t="s">
        <v>50</v>
      </c>
      <c r="H28" s="76">
        <f t="shared" si="5"/>
        <v>1728.2</v>
      </c>
      <c r="I28" s="76">
        <f t="shared" si="5"/>
        <v>1299.4000000000001</v>
      </c>
      <c r="J28" s="24">
        <f t="shared" si="1"/>
        <v>-428.79999999999995</v>
      </c>
      <c r="K28" s="24">
        <f t="shared" si="2"/>
        <v>75.188056937854412</v>
      </c>
      <c r="L28" s="29"/>
      <c r="N28" s="30"/>
    </row>
    <row r="29" spans="1:14" s="26" customFormat="1" ht="12.75">
      <c r="A29" s="1" t="s">
        <v>53</v>
      </c>
      <c r="B29" s="2" t="s">
        <v>33</v>
      </c>
      <c r="C29" s="2" t="s">
        <v>1</v>
      </c>
      <c r="D29" s="2" t="s">
        <v>6</v>
      </c>
      <c r="E29" s="3">
        <v>71001</v>
      </c>
      <c r="F29" s="11" t="s">
        <v>97</v>
      </c>
      <c r="G29" s="8" t="s">
        <v>52</v>
      </c>
      <c r="H29" s="73">
        <v>1728.2</v>
      </c>
      <c r="I29" s="73">
        <v>1299.4000000000001</v>
      </c>
      <c r="J29" s="24">
        <f t="shared" si="1"/>
        <v>-428.79999999999995</v>
      </c>
      <c r="K29" s="24">
        <f t="shared" si="2"/>
        <v>75.188056937854412</v>
      </c>
      <c r="L29" s="29"/>
      <c r="N29" s="30"/>
    </row>
    <row r="30" spans="1:14" s="26" customFormat="1" ht="25.5">
      <c r="A30" s="1" t="s">
        <v>40</v>
      </c>
      <c r="B30" s="2" t="s">
        <v>33</v>
      </c>
      <c r="C30" s="2" t="s">
        <v>1</v>
      </c>
      <c r="D30" s="2" t="s">
        <v>8</v>
      </c>
      <c r="E30" s="2"/>
      <c r="F30" s="2"/>
      <c r="G30" s="2"/>
      <c r="H30" s="76">
        <f>H31+H54</f>
        <v>12811.300000000001</v>
      </c>
      <c r="I30" s="76">
        <f>I31+I54</f>
        <v>8512.2999999999993</v>
      </c>
      <c r="J30" s="24">
        <f t="shared" si="1"/>
        <v>-4299.0000000000018</v>
      </c>
      <c r="K30" s="24">
        <f t="shared" si="2"/>
        <v>66.443686433070795</v>
      </c>
      <c r="L30" s="25"/>
      <c r="N30" s="30"/>
    </row>
    <row r="31" spans="1:14" s="26" customFormat="1" ht="25.5">
      <c r="A31" s="1" t="s">
        <v>200</v>
      </c>
      <c r="B31" s="2" t="s">
        <v>33</v>
      </c>
      <c r="C31" s="2" t="s">
        <v>1</v>
      </c>
      <c r="D31" s="2" t="s">
        <v>8</v>
      </c>
      <c r="E31" s="5">
        <v>71000</v>
      </c>
      <c r="F31" s="4" t="s">
        <v>95</v>
      </c>
      <c r="G31" s="2"/>
      <c r="H31" s="76">
        <f>H32+H46+H50</f>
        <v>11629.300000000001</v>
      </c>
      <c r="I31" s="76">
        <f>I32+I46+I50</f>
        <v>7814.5</v>
      </c>
      <c r="J31" s="24">
        <f t="shared" si="1"/>
        <v>-3814.8000000000011</v>
      </c>
      <c r="K31" s="24">
        <f t="shared" si="2"/>
        <v>67.196649841349</v>
      </c>
      <c r="L31" s="25"/>
      <c r="N31" s="30"/>
    </row>
    <row r="32" spans="1:14" s="26" customFormat="1" ht="25.5">
      <c r="A32" s="1" t="s">
        <v>104</v>
      </c>
      <c r="B32" s="2" t="s">
        <v>33</v>
      </c>
      <c r="C32" s="2" t="s">
        <v>1</v>
      </c>
      <c r="D32" s="2" t="s">
        <v>8</v>
      </c>
      <c r="E32" s="3">
        <v>71001</v>
      </c>
      <c r="F32" s="11" t="s">
        <v>95</v>
      </c>
      <c r="G32" s="2"/>
      <c r="H32" s="76">
        <f>H36+H33+H43</f>
        <v>11209.2</v>
      </c>
      <c r="I32" s="76">
        <f>I36+I33+I43</f>
        <v>7563.8</v>
      </c>
      <c r="J32" s="24">
        <f t="shared" si="1"/>
        <v>-3645.4000000000005</v>
      </c>
      <c r="K32" s="24">
        <f t="shared" si="2"/>
        <v>67.478499803732646</v>
      </c>
      <c r="L32" s="29"/>
      <c r="N32" s="30"/>
    </row>
    <row r="33" spans="1:14" s="26" customFormat="1" ht="25.5">
      <c r="A33" s="1" t="s">
        <v>187</v>
      </c>
      <c r="B33" s="2" t="s">
        <v>33</v>
      </c>
      <c r="C33" s="2" t="s">
        <v>1</v>
      </c>
      <c r="D33" s="2" t="s">
        <v>8</v>
      </c>
      <c r="E33" s="3">
        <v>71001</v>
      </c>
      <c r="F33" s="11" t="s">
        <v>97</v>
      </c>
      <c r="G33" s="2"/>
      <c r="H33" s="76">
        <f>H34</f>
        <v>3588.7</v>
      </c>
      <c r="I33" s="76">
        <f>I34</f>
        <v>2312.6999999999998</v>
      </c>
      <c r="J33" s="24">
        <f t="shared" si="1"/>
        <v>-1276</v>
      </c>
      <c r="K33" s="24">
        <f t="shared" si="2"/>
        <v>64.443949062334553</v>
      </c>
      <c r="L33" s="29"/>
      <c r="N33" s="30"/>
    </row>
    <row r="34" spans="1:14" s="26" customFormat="1" ht="38.25">
      <c r="A34" s="1" t="s">
        <v>51</v>
      </c>
      <c r="B34" s="2" t="s">
        <v>33</v>
      </c>
      <c r="C34" s="2" t="s">
        <v>1</v>
      </c>
      <c r="D34" s="2" t="s">
        <v>8</v>
      </c>
      <c r="E34" s="3">
        <v>71001</v>
      </c>
      <c r="F34" s="11" t="s">
        <v>97</v>
      </c>
      <c r="G34" s="2" t="s">
        <v>50</v>
      </c>
      <c r="H34" s="76">
        <f>H35</f>
        <v>3588.7</v>
      </c>
      <c r="I34" s="76">
        <f>I35</f>
        <v>2312.6999999999998</v>
      </c>
      <c r="J34" s="24">
        <f t="shared" si="1"/>
        <v>-1276</v>
      </c>
      <c r="K34" s="24">
        <f t="shared" si="2"/>
        <v>64.443949062334553</v>
      </c>
      <c r="L34" s="29"/>
      <c r="N34" s="30"/>
    </row>
    <row r="35" spans="1:14" s="26" customFormat="1" ht="12.75">
      <c r="A35" s="1" t="s">
        <v>53</v>
      </c>
      <c r="B35" s="2" t="s">
        <v>33</v>
      </c>
      <c r="C35" s="2" t="s">
        <v>1</v>
      </c>
      <c r="D35" s="2" t="s">
        <v>8</v>
      </c>
      <c r="E35" s="3">
        <v>71001</v>
      </c>
      <c r="F35" s="11" t="s">
        <v>97</v>
      </c>
      <c r="G35" s="8" t="s">
        <v>52</v>
      </c>
      <c r="H35" s="72">
        <v>3588.7</v>
      </c>
      <c r="I35" s="72">
        <v>2312.6999999999998</v>
      </c>
      <c r="J35" s="24">
        <f t="shared" si="1"/>
        <v>-1276</v>
      </c>
      <c r="K35" s="24">
        <f t="shared" si="2"/>
        <v>64.443949062334553</v>
      </c>
      <c r="L35" s="29"/>
      <c r="N35" s="30"/>
    </row>
    <row r="36" spans="1:14" s="26" customFormat="1" ht="12.75">
      <c r="A36" s="1" t="s">
        <v>96</v>
      </c>
      <c r="B36" s="2" t="s">
        <v>33</v>
      </c>
      <c r="C36" s="2" t="s">
        <v>1</v>
      </c>
      <c r="D36" s="2" t="s">
        <v>8</v>
      </c>
      <c r="E36" s="3">
        <v>71001</v>
      </c>
      <c r="F36" s="11" t="s">
        <v>94</v>
      </c>
      <c r="G36" s="2"/>
      <c r="H36" s="76">
        <f>H37+H39+H41</f>
        <v>7461.9000000000005</v>
      </c>
      <c r="I36" s="76">
        <f>I37+I39+I41</f>
        <v>5251.1</v>
      </c>
      <c r="J36" s="24">
        <f t="shared" si="1"/>
        <v>-2210.8000000000002</v>
      </c>
      <c r="K36" s="24">
        <f t="shared" si="2"/>
        <v>70.372157225371552</v>
      </c>
      <c r="L36" s="25"/>
      <c r="N36" s="27"/>
    </row>
    <row r="37" spans="1:14" s="26" customFormat="1" ht="38.25">
      <c r="A37" s="1" t="s">
        <v>51</v>
      </c>
      <c r="B37" s="2" t="s">
        <v>33</v>
      </c>
      <c r="C37" s="2" t="s">
        <v>1</v>
      </c>
      <c r="D37" s="2" t="s">
        <v>8</v>
      </c>
      <c r="E37" s="3">
        <v>71001</v>
      </c>
      <c r="F37" s="11" t="s">
        <v>94</v>
      </c>
      <c r="G37" s="2" t="s">
        <v>50</v>
      </c>
      <c r="H37" s="76">
        <f>H38</f>
        <v>6502.1</v>
      </c>
      <c r="I37" s="76">
        <f>I38</f>
        <v>5035.5</v>
      </c>
      <c r="J37" s="24">
        <f t="shared" si="1"/>
        <v>-1466.6000000000004</v>
      </c>
      <c r="K37" s="24">
        <f t="shared" si="2"/>
        <v>77.444210332046566</v>
      </c>
      <c r="L37" s="25"/>
      <c r="N37" s="27"/>
    </row>
    <row r="38" spans="1:14" s="26" customFormat="1" ht="12.75">
      <c r="A38" s="1" t="s">
        <v>53</v>
      </c>
      <c r="B38" s="2" t="s">
        <v>33</v>
      </c>
      <c r="C38" s="2" t="s">
        <v>1</v>
      </c>
      <c r="D38" s="2" t="s">
        <v>8</v>
      </c>
      <c r="E38" s="3">
        <v>71001</v>
      </c>
      <c r="F38" s="11" t="s">
        <v>94</v>
      </c>
      <c r="G38" s="2" t="s">
        <v>52</v>
      </c>
      <c r="H38" s="72">
        <v>6502.1</v>
      </c>
      <c r="I38" s="72">
        <v>5035.5</v>
      </c>
      <c r="J38" s="81">
        <f t="shared" si="1"/>
        <v>-1466.6000000000004</v>
      </c>
      <c r="K38" s="81">
        <f t="shared" si="2"/>
        <v>77.444210332046566</v>
      </c>
      <c r="L38" s="45"/>
      <c r="N38" s="30"/>
    </row>
    <row r="39" spans="1:14" s="26" customFormat="1" ht="12.75">
      <c r="A39" s="1" t="s">
        <v>55</v>
      </c>
      <c r="B39" s="2" t="s">
        <v>33</v>
      </c>
      <c r="C39" s="2" t="s">
        <v>1</v>
      </c>
      <c r="D39" s="2" t="s">
        <v>8</v>
      </c>
      <c r="E39" s="3">
        <v>71001</v>
      </c>
      <c r="F39" s="11" t="s">
        <v>94</v>
      </c>
      <c r="G39" s="2" t="s">
        <v>54</v>
      </c>
      <c r="H39" s="76">
        <f>H40</f>
        <v>779.8</v>
      </c>
      <c r="I39" s="76">
        <f>I40</f>
        <v>124.1</v>
      </c>
      <c r="J39" s="24">
        <f t="shared" si="1"/>
        <v>-655.69999999999993</v>
      </c>
      <c r="K39" s="24">
        <f t="shared" si="2"/>
        <v>15.914337009489612</v>
      </c>
      <c r="L39" s="45"/>
      <c r="N39" s="30"/>
    </row>
    <row r="40" spans="1:14" s="26" customFormat="1" ht="25.5">
      <c r="A40" s="1" t="s">
        <v>56</v>
      </c>
      <c r="B40" s="2" t="s">
        <v>33</v>
      </c>
      <c r="C40" s="2" t="s">
        <v>1</v>
      </c>
      <c r="D40" s="2" t="s">
        <v>8</v>
      </c>
      <c r="E40" s="3">
        <v>71001</v>
      </c>
      <c r="F40" s="11" t="s">
        <v>94</v>
      </c>
      <c r="G40" s="2" t="s">
        <v>17</v>
      </c>
      <c r="H40" s="72">
        <v>779.8</v>
      </c>
      <c r="I40" s="72">
        <v>124.1</v>
      </c>
      <c r="J40" s="24">
        <f t="shared" si="1"/>
        <v>-655.69999999999993</v>
      </c>
      <c r="K40" s="24">
        <f t="shared" si="2"/>
        <v>15.914337009489612</v>
      </c>
      <c r="L40" s="46">
        <v>112362.6</v>
      </c>
      <c r="N40" s="27"/>
    </row>
    <row r="41" spans="1:14" s="26" customFormat="1" ht="12.75">
      <c r="A41" s="1" t="s">
        <v>59</v>
      </c>
      <c r="B41" s="2" t="s">
        <v>33</v>
      </c>
      <c r="C41" s="2" t="s">
        <v>1</v>
      </c>
      <c r="D41" s="2" t="s">
        <v>8</v>
      </c>
      <c r="E41" s="3">
        <v>71001</v>
      </c>
      <c r="F41" s="11" t="s">
        <v>94</v>
      </c>
      <c r="G41" s="2" t="s">
        <v>57</v>
      </c>
      <c r="H41" s="76">
        <f>H42</f>
        <v>180</v>
      </c>
      <c r="I41" s="76">
        <f>I42</f>
        <v>91.5</v>
      </c>
      <c r="J41" s="24">
        <f t="shared" si="1"/>
        <v>-88.5</v>
      </c>
      <c r="K41" s="24">
        <f t="shared" si="2"/>
        <v>50.833333333333329</v>
      </c>
      <c r="L41" s="29"/>
      <c r="N41" s="30"/>
    </row>
    <row r="42" spans="1:14" s="26" customFormat="1" ht="12.75">
      <c r="A42" s="1" t="s">
        <v>60</v>
      </c>
      <c r="B42" s="2" t="s">
        <v>33</v>
      </c>
      <c r="C42" s="2" t="s">
        <v>1</v>
      </c>
      <c r="D42" s="2" t="s">
        <v>8</v>
      </c>
      <c r="E42" s="3">
        <v>71001</v>
      </c>
      <c r="F42" s="11" t="s">
        <v>94</v>
      </c>
      <c r="G42" s="2" t="s">
        <v>58</v>
      </c>
      <c r="H42" s="72">
        <v>180</v>
      </c>
      <c r="I42" s="72">
        <v>91.5</v>
      </c>
      <c r="J42" s="47">
        <f t="shared" si="1"/>
        <v>-88.5</v>
      </c>
      <c r="K42" s="24">
        <f t="shared" si="2"/>
        <v>50.833333333333329</v>
      </c>
      <c r="L42" s="46"/>
      <c r="N42" s="27"/>
    </row>
    <row r="43" spans="1:14" s="26" customFormat="1" ht="25.5">
      <c r="A43" s="1" t="s">
        <v>331</v>
      </c>
      <c r="B43" s="2" t="s">
        <v>33</v>
      </c>
      <c r="C43" s="2" t="s">
        <v>1</v>
      </c>
      <c r="D43" s="2" t="s">
        <v>8</v>
      </c>
      <c r="E43" s="3">
        <v>71001</v>
      </c>
      <c r="F43" s="11" t="s">
        <v>332</v>
      </c>
      <c r="G43" s="2"/>
      <c r="H43" s="6">
        <f>H44</f>
        <v>158.6</v>
      </c>
      <c r="I43" s="6">
        <f>I44</f>
        <v>0</v>
      </c>
      <c r="J43" s="47">
        <f t="shared" ref="J43:J45" si="6">I43-H43</f>
        <v>-158.6</v>
      </c>
      <c r="K43" s="24">
        <f t="shared" ref="K43:K45" si="7">I43/H43*100</f>
        <v>0</v>
      </c>
      <c r="L43" s="46"/>
      <c r="N43" s="27"/>
    </row>
    <row r="44" spans="1:14" s="26" customFormat="1" ht="38.25">
      <c r="A44" s="1" t="s">
        <v>51</v>
      </c>
      <c r="B44" s="2" t="s">
        <v>33</v>
      </c>
      <c r="C44" s="2" t="s">
        <v>1</v>
      </c>
      <c r="D44" s="2" t="s">
        <v>8</v>
      </c>
      <c r="E44" s="3">
        <v>71001</v>
      </c>
      <c r="F44" s="11" t="s">
        <v>332</v>
      </c>
      <c r="G44" s="2" t="s">
        <v>50</v>
      </c>
      <c r="H44" s="6">
        <f>H45</f>
        <v>158.6</v>
      </c>
      <c r="I44" s="6">
        <f>I45</f>
        <v>0</v>
      </c>
      <c r="J44" s="47">
        <f t="shared" si="6"/>
        <v>-158.6</v>
      </c>
      <c r="K44" s="24">
        <f t="shared" si="7"/>
        <v>0</v>
      </c>
      <c r="L44" s="46"/>
      <c r="N44" s="27"/>
    </row>
    <row r="45" spans="1:14" s="26" customFormat="1" ht="12.75">
      <c r="A45" s="69" t="s">
        <v>53</v>
      </c>
      <c r="B45" s="2" t="s">
        <v>33</v>
      </c>
      <c r="C45" s="2" t="s">
        <v>1</v>
      </c>
      <c r="D45" s="2" t="s">
        <v>8</v>
      </c>
      <c r="E45" s="3">
        <v>71001</v>
      </c>
      <c r="F45" s="11" t="s">
        <v>332</v>
      </c>
      <c r="G45" s="2" t="s">
        <v>52</v>
      </c>
      <c r="H45" s="72">
        <v>158.6</v>
      </c>
      <c r="I45" s="72">
        <v>0</v>
      </c>
      <c r="J45" s="47">
        <f t="shared" si="6"/>
        <v>-158.6</v>
      </c>
      <c r="K45" s="24">
        <f t="shared" si="7"/>
        <v>0</v>
      </c>
      <c r="L45" s="46"/>
      <c r="N45" s="27"/>
    </row>
    <row r="46" spans="1:14" s="26" customFormat="1" ht="12.75">
      <c r="A46" s="1" t="s">
        <v>98</v>
      </c>
      <c r="B46" s="2" t="s">
        <v>33</v>
      </c>
      <c r="C46" s="2" t="s">
        <v>1</v>
      </c>
      <c r="D46" s="2" t="s">
        <v>8</v>
      </c>
      <c r="E46" s="3">
        <v>71002</v>
      </c>
      <c r="F46" s="4" t="s">
        <v>95</v>
      </c>
      <c r="G46" s="2"/>
      <c r="H46" s="76">
        <f>H47</f>
        <v>394</v>
      </c>
      <c r="I46" s="76">
        <f>I47</f>
        <v>250.7</v>
      </c>
      <c r="J46" s="24">
        <f t="shared" si="1"/>
        <v>-143.30000000000001</v>
      </c>
      <c r="K46" s="24">
        <f t="shared" si="2"/>
        <v>63.629441624365477</v>
      </c>
      <c r="L46" s="29"/>
      <c r="N46" s="30"/>
    </row>
    <row r="47" spans="1:14" s="26" customFormat="1" ht="51">
      <c r="A47" s="48" t="s">
        <v>189</v>
      </c>
      <c r="B47" s="2" t="s">
        <v>33</v>
      </c>
      <c r="C47" s="2" t="s">
        <v>1</v>
      </c>
      <c r="D47" s="2" t="s">
        <v>8</v>
      </c>
      <c r="E47" s="3">
        <v>71002</v>
      </c>
      <c r="F47" s="3">
        <v>76500</v>
      </c>
      <c r="G47" s="2"/>
      <c r="H47" s="76">
        <f t="shared" ref="H47:I48" si="8">H48</f>
        <v>394</v>
      </c>
      <c r="I47" s="76">
        <f t="shared" si="8"/>
        <v>250.7</v>
      </c>
      <c r="J47" s="24">
        <f t="shared" si="1"/>
        <v>-143.30000000000001</v>
      </c>
      <c r="K47" s="24">
        <f t="shared" si="2"/>
        <v>63.629441624365477</v>
      </c>
      <c r="L47" s="31"/>
      <c r="N47" s="27"/>
    </row>
    <row r="48" spans="1:14" s="26" customFormat="1" ht="38.25">
      <c r="A48" s="1" t="s">
        <v>51</v>
      </c>
      <c r="B48" s="2" t="s">
        <v>33</v>
      </c>
      <c r="C48" s="2" t="s">
        <v>1</v>
      </c>
      <c r="D48" s="2" t="s">
        <v>8</v>
      </c>
      <c r="E48" s="3">
        <v>71002</v>
      </c>
      <c r="F48" s="3">
        <v>76500</v>
      </c>
      <c r="G48" s="2" t="s">
        <v>50</v>
      </c>
      <c r="H48" s="76">
        <f t="shared" si="8"/>
        <v>394</v>
      </c>
      <c r="I48" s="76">
        <f t="shared" si="8"/>
        <v>250.7</v>
      </c>
      <c r="J48" s="24">
        <f t="shared" si="1"/>
        <v>-143.30000000000001</v>
      </c>
      <c r="K48" s="24">
        <f t="shared" si="2"/>
        <v>63.629441624365477</v>
      </c>
      <c r="L48" s="29"/>
      <c r="N48" s="27"/>
    </row>
    <row r="49" spans="1:14" s="26" customFormat="1" ht="12.75">
      <c r="A49" s="1" t="s">
        <v>53</v>
      </c>
      <c r="B49" s="2" t="s">
        <v>33</v>
      </c>
      <c r="C49" s="2" t="s">
        <v>1</v>
      </c>
      <c r="D49" s="2" t="s">
        <v>8</v>
      </c>
      <c r="E49" s="3">
        <v>71002</v>
      </c>
      <c r="F49" s="3">
        <v>76500</v>
      </c>
      <c r="G49" s="2" t="s">
        <v>52</v>
      </c>
      <c r="H49" s="74">
        <v>394</v>
      </c>
      <c r="I49" s="74">
        <v>250.7</v>
      </c>
      <c r="J49" s="24">
        <f t="shared" si="1"/>
        <v>-143.30000000000001</v>
      </c>
      <c r="K49" s="24">
        <f t="shared" si="2"/>
        <v>63.629441624365477</v>
      </c>
      <c r="L49" s="29"/>
      <c r="M49" s="26" t="s">
        <v>125</v>
      </c>
      <c r="N49" s="30"/>
    </row>
    <row r="50" spans="1:14" s="26" customFormat="1" ht="25.5">
      <c r="A50" s="1" t="s">
        <v>284</v>
      </c>
      <c r="B50" s="2" t="s">
        <v>33</v>
      </c>
      <c r="C50" s="2" t="s">
        <v>1</v>
      </c>
      <c r="D50" s="2" t="s">
        <v>8</v>
      </c>
      <c r="E50" s="3">
        <v>71005</v>
      </c>
      <c r="F50" s="4" t="s">
        <v>95</v>
      </c>
      <c r="G50" s="2"/>
      <c r="H50" s="82">
        <f t="shared" ref="H50:I52" si="9">H51</f>
        <v>26.1</v>
      </c>
      <c r="I50" s="82">
        <f t="shared" si="9"/>
        <v>0</v>
      </c>
      <c r="J50" s="24">
        <f t="shared" ref="J50:J53" si="10">I50-H50</f>
        <v>-26.1</v>
      </c>
      <c r="K50" s="24">
        <f t="shared" ref="K50:K53" si="11">I50/H50*100</f>
        <v>0</v>
      </c>
      <c r="L50" s="29"/>
      <c r="N50" s="30"/>
    </row>
    <row r="51" spans="1:14" s="26" customFormat="1" ht="25.5">
      <c r="A51" s="1" t="s">
        <v>285</v>
      </c>
      <c r="B51" s="2" t="s">
        <v>33</v>
      </c>
      <c r="C51" s="2" t="s">
        <v>1</v>
      </c>
      <c r="D51" s="2" t="s">
        <v>8</v>
      </c>
      <c r="E51" s="3">
        <v>71005</v>
      </c>
      <c r="F51" s="11" t="s">
        <v>94</v>
      </c>
      <c r="G51" s="2"/>
      <c r="H51" s="82">
        <f t="shared" si="9"/>
        <v>26.1</v>
      </c>
      <c r="I51" s="82">
        <f t="shared" si="9"/>
        <v>0</v>
      </c>
      <c r="J51" s="24">
        <f t="shared" si="10"/>
        <v>-26.1</v>
      </c>
      <c r="K51" s="24">
        <f t="shared" si="11"/>
        <v>0</v>
      </c>
      <c r="L51" s="29"/>
      <c r="N51" s="30"/>
    </row>
    <row r="52" spans="1:14" s="26" customFormat="1" ht="12.75">
      <c r="A52" s="1" t="s">
        <v>55</v>
      </c>
      <c r="B52" s="2" t="s">
        <v>33</v>
      </c>
      <c r="C52" s="2" t="s">
        <v>1</v>
      </c>
      <c r="D52" s="2" t="s">
        <v>8</v>
      </c>
      <c r="E52" s="3">
        <v>71005</v>
      </c>
      <c r="F52" s="11" t="s">
        <v>94</v>
      </c>
      <c r="G52" s="2" t="s">
        <v>54</v>
      </c>
      <c r="H52" s="82">
        <f t="shared" si="9"/>
        <v>26.1</v>
      </c>
      <c r="I52" s="82">
        <f t="shared" si="9"/>
        <v>0</v>
      </c>
      <c r="J52" s="24">
        <f t="shared" si="10"/>
        <v>-26.1</v>
      </c>
      <c r="K52" s="24">
        <f t="shared" si="11"/>
        <v>0</v>
      </c>
      <c r="L52" s="29"/>
      <c r="N52" s="30"/>
    </row>
    <row r="53" spans="1:14" s="26" customFormat="1" ht="25.5">
      <c r="A53" s="1" t="s">
        <v>56</v>
      </c>
      <c r="B53" s="2" t="s">
        <v>33</v>
      </c>
      <c r="C53" s="2" t="s">
        <v>1</v>
      </c>
      <c r="D53" s="2" t="s">
        <v>8</v>
      </c>
      <c r="E53" s="3">
        <v>71005</v>
      </c>
      <c r="F53" s="11" t="s">
        <v>94</v>
      </c>
      <c r="G53" s="2" t="s">
        <v>17</v>
      </c>
      <c r="H53" s="74">
        <v>26.1</v>
      </c>
      <c r="I53" s="74">
        <v>0</v>
      </c>
      <c r="J53" s="24">
        <f t="shared" si="10"/>
        <v>-26.1</v>
      </c>
      <c r="K53" s="24">
        <f t="shared" si="11"/>
        <v>0</v>
      </c>
      <c r="L53" s="29"/>
      <c r="N53" s="30"/>
    </row>
    <row r="54" spans="1:14" s="26" customFormat="1" ht="12.75">
      <c r="A54" s="1" t="s">
        <v>201</v>
      </c>
      <c r="B54" s="2" t="s">
        <v>33</v>
      </c>
      <c r="C54" s="2" t="s">
        <v>1</v>
      </c>
      <c r="D54" s="2" t="s">
        <v>8</v>
      </c>
      <c r="E54" s="5">
        <v>72000</v>
      </c>
      <c r="F54" s="4" t="s">
        <v>95</v>
      </c>
      <c r="G54" s="2"/>
      <c r="H54" s="76">
        <f>H55+H59+H65</f>
        <v>1182</v>
      </c>
      <c r="I54" s="76">
        <f>I55+I59+I65</f>
        <v>697.8</v>
      </c>
      <c r="J54" s="24">
        <f t="shared" si="1"/>
        <v>-484.20000000000005</v>
      </c>
      <c r="K54" s="24">
        <f t="shared" si="2"/>
        <v>59.035532994923855</v>
      </c>
      <c r="L54" s="25"/>
      <c r="N54" s="27"/>
    </row>
    <row r="55" spans="1:14" s="26" customFormat="1" ht="38.25">
      <c r="A55" s="1" t="s">
        <v>108</v>
      </c>
      <c r="B55" s="2" t="s">
        <v>33</v>
      </c>
      <c r="C55" s="2" t="s">
        <v>1</v>
      </c>
      <c r="D55" s="2" t="s">
        <v>8</v>
      </c>
      <c r="E55" s="3">
        <v>72002</v>
      </c>
      <c r="F55" s="4" t="s">
        <v>95</v>
      </c>
      <c r="G55" s="2"/>
      <c r="H55" s="76">
        <f t="shared" ref="H55:I57" si="12">H56</f>
        <v>394</v>
      </c>
      <c r="I55" s="76">
        <f t="shared" si="12"/>
        <v>229.1</v>
      </c>
      <c r="J55" s="24">
        <f t="shared" si="1"/>
        <v>-164.9</v>
      </c>
      <c r="K55" s="24">
        <f t="shared" si="2"/>
        <v>58.147208121827411</v>
      </c>
      <c r="L55" s="25"/>
      <c r="N55" s="27"/>
    </row>
    <row r="56" spans="1:14" s="26" customFormat="1" ht="38.25">
      <c r="A56" s="48" t="s">
        <v>190</v>
      </c>
      <c r="B56" s="2" t="s">
        <v>33</v>
      </c>
      <c r="C56" s="2" t="s">
        <v>1</v>
      </c>
      <c r="D56" s="2" t="s">
        <v>8</v>
      </c>
      <c r="E56" s="3">
        <v>72002</v>
      </c>
      <c r="F56" s="3" t="s">
        <v>99</v>
      </c>
      <c r="G56" s="2"/>
      <c r="H56" s="76">
        <f>H57</f>
        <v>394</v>
      </c>
      <c r="I56" s="76">
        <f>I57</f>
        <v>229.1</v>
      </c>
      <c r="J56" s="24">
        <f t="shared" si="1"/>
        <v>-164.9</v>
      </c>
      <c r="K56" s="24">
        <f t="shared" si="2"/>
        <v>58.147208121827411</v>
      </c>
      <c r="L56" s="29"/>
      <c r="N56" s="30"/>
    </row>
    <row r="57" spans="1:14" s="26" customFormat="1" ht="38.25">
      <c r="A57" s="1" t="s">
        <v>51</v>
      </c>
      <c r="B57" s="2" t="s">
        <v>33</v>
      </c>
      <c r="C57" s="2" t="s">
        <v>1</v>
      </c>
      <c r="D57" s="2" t="s">
        <v>8</v>
      </c>
      <c r="E57" s="3">
        <v>72002</v>
      </c>
      <c r="F57" s="3" t="s">
        <v>99</v>
      </c>
      <c r="G57" s="2" t="s">
        <v>50</v>
      </c>
      <c r="H57" s="76">
        <f t="shared" si="12"/>
        <v>394</v>
      </c>
      <c r="I57" s="76">
        <f t="shared" si="12"/>
        <v>229.1</v>
      </c>
      <c r="J57" s="24">
        <f t="shared" si="1"/>
        <v>-164.9</v>
      </c>
      <c r="K57" s="24">
        <f t="shared" si="2"/>
        <v>58.147208121827411</v>
      </c>
      <c r="L57" s="29"/>
      <c r="N57" s="27"/>
    </row>
    <row r="58" spans="1:14" s="26" customFormat="1" ht="17.25" customHeight="1">
      <c r="A58" s="1" t="s">
        <v>53</v>
      </c>
      <c r="B58" s="2" t="s">
        <v>33</v>
      </c>
      <c r="C58" s="2" t="s">
        <v>1</v>
      </c>
      <c r="D58" s="2" t="s">
        <v>8</v>
      </c>
      <c r="E58" s="3">
        <v>72002</v>
      </c>
      <c r="F58" s="3" t="s">
        <v>99</v>
      </c>
      <c r="G58" s="2" t="s">
        <v>52</v>
      </c>
      <c r="H58" s="72">
        <v>394</v>
      </c>
      <c r="I58" s="72">
        <v>229.1</v>
      </c>
      <c r="J58" s="24">
        <f t="shared" si="1"/>
        <v>-164.9</v>
      </c>
      <c r="K58" s="24">
        <f t="shared" si="2"/>
        <v>58.147208121827411</v>
      </c>
      <c r="L58" s="29"/>
      <c r="M58" s="26" t="s">
        <v>125</v>
      </c>
      <c r="N58" s="30"/>
    </row>
    <row r="59" spans="1:14" s="26" customFormat="1" ht="25.5">
      <c r="A59" s="1" t="s">
        <v>141</v>
      </c>
      <c r="B59" s="2" t="s">
        <v>33</v>
      </c>
      <c r="C59" s="2" t="s">
        <v>1</v>
      </c>
      <c r="D59" s="2" t="s">
        <v>8</v>
      </c>
      <c r="E59" s="3">
        <v>72003</v>
      </c>
      <c r="F59" s="4" t="s">
        <v>95</v>
      </c>
      <c r="G59" s="2"/>
      <c r="H59" s="76">
        <f>H60</f>
        <v>394</v>
      </c>
      <c r="I59" s="76">
        <f>I60</f>
        <v>244.5</v>
      </c>
      <c r="J59" s="24">
        <f t="shared" si="1"/>
        <v>-149.5</v>
      </c>
      <c r="K59" s="24">
        <f t="shared" si="2"/>
        <v>62.055837563451774</v>
      </c>
      <c r="L59" s="31"/>
      <c r="N59" s="27"/>
    </row>
    <row r="60" spans="1:14" s="26" customFormat="1" ht="38.25">
      <c r="A60" s="1" t="s">
        <v>191</v>
      </c>
      <c r="B60" s="2" t="s">
        <v>33</v>
      </c>
      <c r="C60" s="2" t="s">
        <v>1</v>
      </c>
      <c r="D60" s="2" t="s">
        <v>8</v>
      </c>
      <c r="E60" s="3">
        <v>72003</v>
      </c>
      <c r="F60" s="3">
        <v>76600</v>
      </c>
      <c r="G60" s="2"/>
      <c r="H60" s="76">
        <f>H61+H63</f>
        <v>394</v>
      </c>
      <c r="I60" s="76">
        <f>I61+I63</f>
        <v>244.5</v>
      </c>
      <c r="J60" s="24">
        <f t="shared" si="1"/>
        <v>-149.5</v>
      </c>
      <c r="K60" s="24">
        <f t="shared" si="2"/>
        <v>62.055837563451774</v>
      </c>
      <c r="L60" s="25"/>
      <c r="N60" s="27"/>
    </row>
    <row r="61" spans="1:14" s="26" customFormat="1" ht="38.25">
      <c r="A61" s="1" t="s">
        <v>51</v>
      </c>
      <c r="B61" s="2" t="s">
        <v>33</v>
      </c>
      <c r="C61" s="2" t="s">
        <v>1</v>
      </c>
      <c r="D61" s="2" t="s">
        <v>8</v>
      </c>
      <c r="E61" s="3">
        <v>72003</v>
      </c>
      <c r="F61" s="3">
        <v>76600</v>
      </c>
      <c r="G61" s="2" t="s">
        <v>50</v>
      </c>
      <c r="H61" s="76">
        <f t="shared" ref="H61:I61" si="13">H62</f>
        <v>376.5</v>
      </c>
      <c r="I61" s="76">
        <f t="shared" si="13"/>
        <v>231.9</v>
      </c>
      <c r="J61" s="24">
        <f t="shared" si="1"/>
        <v>-144.6</v>
      </c>
      <c r="K61" s="24">
        <f t="shared" si="2"/>
        <v>61.593625498007967</v>
      </c>
      <c r="L61" s="29"/>
      <c r="N61" s="27"/>
    </row>
    <row r="62" spans="1:14" s="26" customFormat="1" ht="12.75">
      <c r="A62" s="1" t="s">
        <v>53</v>
      </c>
      <c r="B62" s="2" t="s">
        <v>33</v>
      </c>
      <c r="C62" s="2" t="s">
        <v>1</v>
      </c>
      <c r="D62" s="2" t="s">
        <v>8</v>
      </c>
      <c r="E62" s="3">
        <v>72003</v>
      </c>
      <c r="F62" s="3">
        <v>76600</v>
      </c>
      <c r="G62" s="2" t="s">
        <v>52</v>
      </c>
      <c r="H62" s="74">
        <v>376.5</v>
      </c>
      <c r="I62" s="74">
        <v>231.9</v>
      </c>
      <c r="J62" s="24">
        <f t="shared" si="1"/>
        <v>-144.6</v>
      </c>
      <c r="K62" s="24">
        <f t="shared" si="2"/>
        <v>61.593625498007967</v>
      </c>
      <c r="L62" s="29"/>
      <c r="M62" s="26" t="s">
        <v>125</v>
      </c>
      <c r="N62" s="30"/>
    </row>
    <row r="63" spans="1:14" s="26" customFormat="1" ht="12.75">
      <c r="A63" s="1" t="s">
        <v>55</v>
      </c>
      <c r="B63" s="2" t="s">
        <v>33</v>
      </c>
      <c r="C63" s="2" t="s">
        <v>1</v>
      </c>
      <c r="D63" s="2" t="s">
        <v>8</v>
      </c>
      <c r="E63" s="3">
        <v>72003</v>
      </c>
      <c r="F63" s="3">
        <v>76600</v>
      </c>
      <c r="G63" s="2" t="s">
        <v>54</v>
      </c>
      <c r="H63" s="82">
        <f>H64</f>
        <v>17.5</v>
      </c>
      <c r="I63" s="82">
        <f>I64</f>
        <v>12.6</v>
      </c>
      <c r="J63" s="24">
        <f t="shared" ref="J63:J64" si="14">I63-H63</f>
        <v>-4.9000000000000004</v>
      </c>
      <c r="K63" s="24">
        <f t="shared" ref="K63:K64" si="15">I63/H63*100</f>
        <v>72</v>
      </c>
      <c r="L63" s="29"/>
      <c r="N63" s="30"/>
    </row>
    <row r="64" spans="1:14" s="26" customFormat="1" ht="25.5">
      <c r="A64" s="1" t="s">
        <v>56</v>
      </c>
      <c r="B64" s="2" t="s">
        <v>33</v>
      </c>
      <c r="C64" s="2" t="s">
        <v>1</v>
      </c>
      <c r="D64" s="2" t="s">
        <v>8</v>
      </c>
      <c r="E64" s="3">
        <v>72003</v>
      </c>
      <c r="F64" s="3">
        <v>76600</v>
      </c>
      <c r="G64" s="2" t="s">
        <v>17</v>
      </c>
      <c r="H64" s="74">
        <v>17.5</v>
      </c>
      <c r="I64" s="74">
        <v>12.6</v>
      </c>
      <c r="J64" s="24">
        <f t="shared" si="14"/>
        <v>-4.9000000000000004</v>
      </c>
      <c r="K64" s="24">
        <f t="shared" si="15"/>
        <v>72</v>
      </c>
      <c r="L64" s="29"/>
      <c r="N64" s="30"/>
    </row>
    <row r="65" spans="1:14" s="26" customFormat="1" ht="25.5">
      <c r="A65" s="1" t="s">
        <v>100</v>
      </c>
      <c r="B65" s="2" t="s">
        <v>33</v>
      </c>
      <c r="C65" s="2" t="s">
        <v>1</v>
      </c>
      <c r="D65" s="2" t="s">
        <v>8</v>
      </c>
      <c r="E65" s="3">
        <v>72004</v>
      </c>
      <c r="F65" s="4" t="s">
        <v>95</v>
      </c>
      <c r="G65" s="2"/>
      <c r="H65" s="76">
        <f>H66</f>
        <v>394</v>
      </c>
      <c r="I65" s="76">
        <f>I66</f>
        <v>224.2</v>
      </c>
      <c r="J65" s="24">
        <f t="shared" si="1"/>
        <v>-169.8</v>
      </c>
      <c r="K65" s="24">
        <f t="shared" si="2"/>
        <v>56.90355329949238</v>
      </c>
      <c r="L65" s="31"/>
      <c r="N65" s="27"/>
    </row>
    <row r="66" spans="1:14" s="26" customFormat="1" ht="76.5">
      <c r="A66" s="48" t="s">
        <v>192</v>
      </c>
      <c r="B66" s="2" t="s">
        <v>33</v>
      </c>
      <c r="C66" s="2" t="s">
        <v>1</v>
      </c>
      <c r="D66" s="2" t="s">
        <v>8</v>
      </c>
      <c r="E66" s="3">
        <v>72004</v>
      </c>
      <c r="F66" s="3">
        <v>77120</v>
      </c>
      <c r="G66" s="2"/>
      <c r="H66" s="76">
        <f>H67</f>
        <v>394</v>
      </c>
      <c r="I66" s="76">
        <f>I67</f>
        <v>224.2</v>
      </c>
      <c r="J66" s="24">
        <f t="shared" si="1"/>
        <v>-169.8</v>
      </c>
      <c r="K66" s="24">
        <f t="shared" si="2"/>
        <v>56.90355329949238</v>
      </c>
      <c r="L66" s="31"/>
      <c r="N66" s="27"/>
    </row>
    <row r="67" spans="1:14" s="26" customFormat="1" ht="38.25">
      <c r="A67" s="1" t="s">
        <v>51</v>
      </c>
      <c r="B67" s="2" t="s">
        <v>33</v>
      </c>
      <c r="C67" s="2" t="s">
        <v>1</v>
      </c>
      <c r="D67" s="2" t="s">
        <v>8</v>
      </c>
      <c r="E67" s="3">
        <v>72004</v>
      </c>
      <c r="F67" s="3">
        <v>77120</v>
      </c>
      <c r="G67" s="2" t="s">
        <v>50</v>
      </c>
      <c r="H67" s="76">
        <f t="shared" ref="H67:I67" si="16">H68</f>
        <v>394</v>
      </c>
      <c r="I67" s="76">
        <f t="shared" si="16"/>
        <v>224.2</v>
      </c>
      <c r="J67" s="24">
        <f t="shared" si="1"/>
        <v>-169.8</v>
      </c>
      <c r="K67" s="24">
        <f t="shared" si="2"/>
        <v>56.90355329949238</v>
      </c>
      <c r="L67" s="25"/>
      <c r="N67" s="27"/>
    </row>
    <row r="68" spans="1:14" s="26" customFormat="1" ht="33" customHeight="1">
      <c r="A68" s="1" t="s">
        <v>53</v>
      </c>
      <c r="B68" s="2" t="s">
        <v>33</v>
      </c>
      <c r="C68" s="2" t="s">
        <v>1</v>
      </c>
      <c r="D68" s="2" t="s">
        <v>8</v>
      </c>
      <c r="E68" s="3">
        <v>72004</v>
      </c>
      <c r="F68" s="3">
        <v>77120</v>
      </c>
      <c r="G68" s="2" t="s">
        <v>52</v>
      </c>
      <c r="H68" s="72">
        <v>394</v>
      </c>
      <c r="I68" s="72">
        <v>224.2</v>
      </c>
      <c r="J68" s="24">
        <f t="shared" si="1"/>
        <v>-169.8</v>
      </c>
      <c r="K68" s="24">
        <f t="shared" si="2"/>
        <v>56.90355329949238</v>
      </c>
      <c r="L68" s="29"/>
      <c r="M68" s="26" t="s">
        <v>125</v>
      </c>
      <c r="N68" s="30"/>
    </row>
    <row r="69" spans="1:14" s="26" customFormat="1" ht="12.75">
      <c r="A69" s="1" t="s">
        <v>276</v>
      </c>
      <c r="B69" s="8" t="s">
        <v>33</v>
      </c>
      <c r="C69" s="8" t="s">
        <v>1</v>
      </c>
      <c r="D69" s="8" t="s">
        <v>4</v>
      </c>
      <c r="E69" s="9"/>
      <c r="F69" s="9"/>
      <c r="G69" s="8"/>
      <c r="H69" s="83">
        <f t="shared" ref="H69:I73" si="17">H70</f>
        <v>0.6</v>
      </c>
      <c r="I69" s="83">
        <f t="shared" si="17"/>
        <v>0</v>
      </c>
      <c r="J69" s="24">
        <f t="shared" ref="J69:J74" si="18">I69-H69</f>
        <v>-0.6</v>
      </c>
      <c r="K69" s="24">
        <f t="shared" ref="K69:K74" si="19">I69/H69*100</f>
        <v>0</v>
      </c>
      <c r="L69" s="25"/>
      <c r="N69" s="27"/>
    </row>
    <row r="70" spans="1:14" s="26" customFormat="1" ht="12.75">
      <c r="A70" s="1" t="s">
        <v>90</v>
      </c>
      <c r="B70" s="8" t="s">
        <v>33</v>
      </c>
      <c r="C70" s="8" t="s">
        <v>1</v>
      </c>
      <c r="D70" s="8" t="s">
        <v>4</v>
      </c>
      <c r="E70" s="9">
        <v>99000</v>
      </c>
      <c r="F70" s="10" t="s">
        <v>95</v>
      </c>
      <c r="G70" s="8"/>
      <c r="H70" s="83">
        <f t="shared" si="17"/>
        <v>0.6</v>
      </c>
      <c r="I70" s="83">
        <f t="shared" si="17"/>
        <v>0</v>
      </c>
      <c r="J70" s="24">
        <f t="shared" si="18"/>
        <v>-0.6</v>
      </c>
      <c r="K70" s="24">
        <f t="shared" si="19"/>
        <v>0</v>
      </c>
      <c r="L70" s="25"/>
      <c r="N70" s="27"/>
    </row>
    <row r="71" spans="1:14" s="26" customFormat="1" ht="12.75">
      <c r="A71" s="1" t="s">
        <v>131</v>
      </c>
      <c r="B71" s="8" t="s">
        <v>33</v>
      </c>
      <c r="C71" s="8" t="s">
        <v>1</v>
      </c>
      <c r="D71" s="8" t="s">
        <v>4</v>
      </c>
      <c r="E71" s="9">
        <v>99300</v>
      </c>
      <c r="F71" s="10" t="s">
        <v>95</v>
      </c>
      <c r="G71" s="8"/>
      <c r="H71" s="83">
        <f t="shared" si="17"/>
        <v>0.6</v>
      </c>
      <c r="I71" s="83">
        <f t="shared" si="17"/>
        <v>0</v>
      </c>
      <c r="J71" s="24">
        <f t="shared" si="18"/>
        <v>-0.6</v>
      </c>
      <c r="K71" s="24">
        <f t="shared" si="19"/>
        <v>0</v>
      </c>
      <c r="L71" s="25"/>
      <c r="N71" s="27"/>
    </row>
    <row r="72" spans="1:14" s="26" customFormat="1" ht="38.25">
      <c r="A72" s="1" t="s">
        <v>277</v>
      </c>
      <c r="B72" s="8" t="s">
        <v>33</v>
      </c>
      <c r="C72" s="8" t="s">
        <v>1</v>
      </c>
      <c r="D72" s="8" t="s">
        <v>4</v>
      </c>
      <c r="E72" s="9">
        <v>99300</v>
      </c>
      <c r="F72" s="9">
        <v>51200</v>
      </c>
      <c r="G72" s="8"/>
      <c r="H72" s="83">
        <f t="shared" si="17"/>
        <v>0.6</v>
      </c>
      <c r="I72" s="83">
        <f t="shared" si="17"/>
        <v>0</v>
      </c>
      <c r="J72" s="24">
        <f t="shared" si="18"/>
        <v>-0.6</v>
      </c>
      <c r="K72" s="24">
        <f t="shared" si="19"/>
        <v>0</v>
      </c>
      <c r="L72" s="25"/>
      <c r="N72" s="27"/>
    </row>
    <row r="73" spans="1:14" s="26" customFormat="1" ht="12.75">
      <c r="A73" s="1" t="s">
        <v>55</v>
      </c>
      <c r="B73" s="8" t="s">
        <v>33</v>
      </c>
      <c r="C73" s="8" t="s">
        <v>1</v>
      </c>
      <c r="D73" s="8" t="s">
        <v>4</v>
      </c>
      <c r="E73" s="9">
        <v>99300</v>
      </c>
      <c r="F73" s="9">
        <v>51200</v>
      </c>
      <c r="G73" s="8" t="s">
        <v>54</v>
      </c>
      <c r="H73" s="83">
        <f t="shared" si="17"/>
        <v>0.6</v>
      </c>
      <c r="I73" s="83">
        <f t="shared" si="17"/>
        <v>0</v>
      </c>
      <c r="J73" s="24">
        <f t="shared" si="18"/>
        <v>-0.6</v>
      </c>
      <c r="K73" s="24">
        <f t="shared" si="19"/>
        <v>0</v>
      </c>
      <c r="L73" s="25"/>
      <c r="N73" s="27"/>
    </row>
    <row r="74" spans="1:14" s="26" customFormat="1" ht="25.5">
      <c r="A74" s="1" t="s">
        <v>56</v>
      </c>
      <c r="B74" s="8" t="s">
        <v>33</v>
      </c>
      <c r="C74" s="8" t="s">
        <v>1</v>
      </c>
      <c r="D74" s="8" t="s">
        <v>4</v>
      </c>
      <c r="E74" s="9">
        <v>99300</v>
      </c>
      <c r="F74" s="9">
        <v>51200</v>
      </c>
      <c r="G74" s="8" t="s">
        <v>17</v>
      </c>
      <c r="H74" s="72">
        <v>0.6</v>
      </c>
      <c r="I74" s="74">
        <v>0</v>
      </c>
      <c r="J74" s="24">
        <f t="shared" si="18"/>
        <v>-0.6</v>
      </c>
      <c r="K74" s="24">
        <f t="shared" si="19"/>
        <v>0</v>
      </c>
      <c r="L74" s="25"/>
      <c r="N74" s="27"/>
    </row>
    <row r="75" spans="1:14" s="26" customFormat="1" ht="12.75">
      <c r="A75" s="1" t="s">
        <v>41</v>
      </c>
      <c r="B75" s="2" t="s">
        <v>33</v>
      </c>
      <c r="C75" s="2" t="s">
        <v>1</v>
      </c>
      <c r="D75" s="2" t="s">
        <v>7</v>
      </c>
      <c r="E75" s="2"/>
      <c r="F75" s="2"/>
      <c r="G75" s="2"/>
      <c r="H75" s="76">
        <f t="shared" ref="H75:I79" si="20">H76</f>
        <v>213.3</v>
      </c>
      <c r="I75" s="76">
        <f t="shared" si="20"/>
        <v>116.5</v>
      </c>
      <c r="J75" s="24">
        <f t="shared" ref="J75:J115" si="21">I75-H75</f>
        <v>-96.800000000000011</v>
      </c>
      <c r="K75" s="24">
        <f t="shared" ref="K75:K116" si="22">I75/H75*100</f>
        <v>54.617909048288794</v>
      </c>
      <c r="L75" s="25"/>
      <c r="N75" s="27"/>
    </row>
    <row r="76" spans="1:14" s="26" customFormat="1" ht="25.5">
      <c r="A76" s="1" t="s">
        <v>200</v>
      </c>
      <c r="B76" s="2" t="s">
        <v>33</v>
      </c>
      <c r="C76" s="2" t="s">
        <v>1</v>
      </c>
      <c r="D76" s="2" t="s">
        <v>7</v>
      </c>
      <c r="E76" s="5">
        <v>71000</v>
      </c>
      <c r="F76" s="4" t="s">
        <v>95</v>
      </c>
      <c r="G76" s="2"/>
      <c r="H76" s="76">
        <f>H77</f>
        <v>213.3</v>
      </c>
      <c r="I76" s="76">
        <f>I77</f>
        <v>116.5</v>
      </c>
      <c r="J76" s="24">
        <f t="shared" si="21"/>
        <v>-96.800000000000011</v>
      </c>
      <c r="K76" s="24">
        <f t="shared" si="22"/>
        <v>54.617909048288794</v>
      </c>
      <c r="L76" s="25"/>
      <c r="N76" s="27"/>
    </row>
    <row r="77" spans="1:14" s="26" customFormat="1" ht="25.5">
      <c r="A77" s="1" t="s">
        <v>140</v>
      </c>
      <c r="B77" s="2" t="s">
        <v>33</v>
      </c>
      <c r="C77" s="2" t="s">
        <v>1</v>
      </c>
      <c r="D77" s="2" t="s">
        <v>7</v>
      </c>
      <c r="E77" s="3">
        <v>71003</v>
      </c>
      <c r="F77" s="4" t="s">
        <v>95</v>
      </c>
      <c r="G77" s="2"/>
      <c r="H77" s="76">
        <f t="shared" si="20"/>
        <v>213.3</v>
      </c>
      <c r="I77" s="76">
        <f t="shared" si="20"/>
        <v>116.5</v>
      </c>
      <c r="J77" s="24">
        <f t="shared" si="21"/>
        <v>-96.800000000000011</v>
      </c>
      <c r="K77" s="24">
        <f t="shared" si="22"/>
        <v>54.617909048288794</v>
      </c>
      <c r="L77" s="29"/>
      <c r="N77" s="30"/>
    </row>
    <row r="78" spans="1:14" s="26" customFormat="1" ht="25.5">
      <c r="A78" s="1" t="s">
        <v>102</v>
      </c>
      <c r="B78" s="2" t="s">
        <v>33</v>
      </c>
      <c r="C78" s="2" t="s">
        <v>1</v>
      </c>
      <c r="D78" s="2" t="s">
        <v>7</v>
      </c>
      <c r="E78" s="3">
        <v>71003</v>
      </c>
      <c r="F78" s="11" t="s">
        <v>101</v>
      </c>
      <c r="G78" s="2"/>
      <c r="H78" s="76">
        <f t="shared" si="20"/>
        <v>213.3</v>
      </c>
      <c r="I78" s="76">
        <f t="shared" si="20"/>
        <v>116.5</v>
      </c>
      <c r="J78" s="24">
        <f t="shared" si="21"/>
        <v>-96.800000000000011</v>
      </c>
      <c r="K78" s="24">
        <f t="shared" si="22"/>
        <v>54.617909048288794</v>
      </c>
      <c r="L78" s="29"/>
      <c r="N78" s="30"/>
    </row>
    <row r="79" spans="1:14" s="26" customFormat="1" ht="12.75">
      <c r="A79" s="1" t="s">
        <v>55</v>
      </c>
      <c r="B79" s="2" t="s">
        <v>33</v>
      </c>
      <c r="C79" s="2" t="s">
        <v>1</v>
      </c>
      <c r="D79" s="2" t="s">
        <v>7</v>
      </c>
      <c r="E79" s="3">
        <v>71003</v>
      </c>
      <c r="F79" s="11" t="s">
        <v>101</v>
      </c>
      <c r="G79" s="2" t="s">
        <v>54</v>
      </c>
      <c r="H79" s="76">
        <f t="shared" si="20"/>
        <v>213.3</v>
      </c>
      <c r="I79" s="76">
        <f t="shared" si="20"/>
        <v>116.5</v>
      </c>
      <c r="J79" s="24">
        <f t="shared" si="21"/>
        <v>-96.800000000000011</v>
      </c>
      <c r="K79" s="24">
        <f t="shared" si="22"/>
        <v>54.617909048288794</v>
      </c>
      <c r="L79" s="29"/>
      <c r="N79" s="30"/>
    </row>
    <row r="80" spans="1:14" s="26" customFormat="1" ht="25.5">
      <c r="A80" s="1" t="s">
        <v>56</v>
      </c>
      <c r="B80" s="2" t="s">
        <v>33</v>
      </c>
      <c r="C80" s="2" t="s">
        <v>1</v>
      </c>
      <c r="D80" s="2" t="s">
        <v>7</v>
      </c>
      <c r="E80" s="3">
        <v>71003</v>
      </c>
      <c r="F80" s="11" t="s">
        <v>101</v>
      </c>
      <c r="G80" s="2" t="s">
        <v>17</v>
      </c>
      <c r="H80" s="72">
        <v>213.3</v>
      </c>
      <c r="I80" s="72">
        <v>116.5</v>
      </c>
      <c r="J80" s="24">
        <f t="shared" si="21"/>
        <v>-96.800000000000011</v>
      </c>
      <c r="K80" s="24">
        <f t="shared" si="22"/>
        <v>54.617909048288794</v>
      </c>
      <c r="L80" s="29"/>
      <c r="N80" s="30"/>
    </row>
    <row r="81" spans="1:14" s="26" customFormat="1" ht="12.75">
      <c r="A81" s="1" t="s">
        <v>25</v>
      </c>
      <c r="B81" s="2" t="s">
        <v>33</v>
      </c>
      <c r="C81" s="2" t="s">
        <v>1</v>
      </c>
      <c r="D81" s="2" t="s">
        <v>42</v>
      </c>
      <c r="E81" s="2"/>
      <c r="F81" s="2"/>
      <c r="G81" s="2"/>
      <c r="H81" s="76">
        <f>H82+H91+H100</f>
        <v>17246.2</v>
      </c>
      <c r="I81" s="76">
        <f>I82+I91+I100</f>
        <v>9994.7999999999993</v>
      </c>
      <c r="J81" s="24">
        <f t="shared" si="21"/>
        <v>-7251.4000000000015</v>
      </c>
      <c r="K81" s="24">
        <f t="shared" si="22"/>
        <v>57.953636163328724</v>
      </c>
      <c r="L81" s="29"/>
      <c r="N81" s="30"/>
    </row>
    <row r="82" spans="1:14" s="26" customFormat="1" ht="25.5">
      <c r="A82" s="1" t="s">
        <v>200</v>
      </c>
      <c r="B82" s="2" t="s">
        <v>33</v>
      </c>
      <c r="C82" s="2" t="s">
        <v>1</v>
      </c>
      <c r="D82" s="2" t="s">
        <v>42</v>
      </c>
      <c r="E82" s="3">
        <v>71000</v>
      </c>
      <c r="F82" s="4" t="s">
        <v>95</v>
      </c>
      <c r="G82" s="2"/>
      <c r="H82" s="76">
        <f>H83</f>
        <v>17158</v>
      </c>
      <c r="I82" s="76">
        <f>I83</f>
        <v>9963.5</v>
      </c>
      <c r="J82" s="24">
        <f t="shared" si="21"/>
        <v>-7194.5</v>
      </c>
      <c r="K82" s="24">
        <f t="shared" si="22"/>
        <v>58.069122275323458</v>
      </c>
      <c r="L82" s="25"/>
      <c r="N82" s="27"/>
    </row>
    <row r="83" spans="1:14" s="26" customFormat="1" ht="25.5">
      <c r="A83" s="1" t="s">
        <v>104</v>
      </c>
      <c r="B83" s="2" t="s">
        <v>33</v>
      </c>
      <c r="C83" s="2" t="s">
        <v>1</v>
      </c>
      <c r="D83" s="2" t="s">
        <v>42</v>
      </c>
      <c r="E83" s="3">
        <v>71001</v>
      </c>
      <c r="F83" s="4" t="s">
        <v>95</v>
      </c>
      <c r="G83" s="2"/>
      <c r="H83" s="76">
        <f>H84</f>
        <v>17158</v>
      </c>
      <c r="I83" s="76">
        <f>I84</f>
        <v>9963.5</v>
      </c>
      <c r="J83" s="24">
        <f t="shared" si="21"/>
        <v>-7194.5</v>
      </c>
      <c r="K83" s="24">
        <f t="shared" si="22"/>
        <v>58.069122275323458</v>
      </c>
      <c r="L83" s="29"/>
      <c r="N83" s="30"/>
    </row>
    <row r="84" spans="1:14" s="26" customFormat="1" ht="12.75">
      <c r="A84" s="1" t="s">
        <v>96</v>
      </c>
      <c r="B84" s="2" t="s">
        <v>33</v>
      </c>
      <c r="C84" s="2" t="s">
        <v>1</v>
      </c>
      <c r="D84" s="2" t="s">
        <v>42</v>
      </c>
      <c r="E84" s="3">
        <v>71001</v>
      </c>
      <c r="F84" s="11" t="s">
        <v>94</v>
      </c>
      <c r="G84" s="2"/>
      <c r="H84" s="76">
        <f>H85+H87+H89</f>
        <v>17158</v>
      </c>
      <c r="I84" s="76">
        <f>I85+I87+I89</f>
        <v>9963.5</v>
      </c>
      <c r="J84" s="24">
        <f t="shared" si="21"/>
        <v>-7194.5</v>
      </c>
      <c r="K84" s="24">
        <f t="shared" si="22"/>
        <v>58.069122275323458</v>
      </c>
      <c r="L84" s="29"/>
      <c r="N84" s="30"/>
    </row>
    <row r="85" spans="1:14" s="26" customFormat="1" ht="38.25">
      <c r="A85" s="1" t="s">
        <v>51</v>
      </c>
      <c r="B85" s="2" t="s">
        <v>33</v>
      </c>
      <c r="C85" s="2" t="s">
        <v>1</v>
      </c>
      <c r="D85" s="2" t="s">
        <v>42</v>
      </c>
      <c r="E85" s="3">
        <v>71001</v>
      </c>
      <c r="F85" s="11" t="s">
        <v>94</v>
      </c>
      <c r="G85" s="2" t="s">
        <v>50</v>
      </c>
      <c r="H85" s="76">
        <f>H86</f>
        <v>8488.2000000000007</v>
      </c>
      <c r="I85" s="76">
        <f>I86</f>
        <v>4980.3999999999996</v>
      </c>
      <c r="J85" s="24">
        <f t="shared" si="21"/>
        <v>-3507.8000000000011</v>
      </c>
      <c r="K85" s="24">
        <f t="shared" si="22"/>
        <v>58.674395042529618</v>
      </c>
      <c r="L85" s="29"/>
      <c r="N85" s="30"/>
    </row>
    <row r="86" spans="1:14" s="26" customFormat="1" ht="12.75">
      <c r="A86" s="49" t="s">
        <v>67</v>
      </c>
      <c r="B86" s="2" t="s">
        <v>33</v>
      </c>
      <c r="C86" s="2" t="s">
        <v>1</v>
      </c>
      <c r="D86" s="2" t="s">
        <v>42</v>
      </c>
      <c r="E86" s="3">
        <v>71001</v>
      </c>
      <c r="F86" s="11" t="s">
        <v>94</v>
      </c>
      <c r="G86" s="8" t="s">
        <v>66</v>
      </c>
      <c r="H86" s="75">
        <v>8488.2000000000007</v>
      </c>
      <c r="I86" s="75">
        <v>4980.3999999999996</v>
      </c>
      <c r="J86" s="24">
        <f t="shared" si="21"/>
        <v>-3507.8000000000011</v>
      </c>
      <c r="K86" s="24">
        <f t="shared" si="22"/>
        <v>58.674395042529618</v>
      </c>
      <c r="L86" s="29"/>
      <c r="N86" s="30"/>
    </row>
    <row r="87" spans="1:14" s="26" customFormat="1" ht="12.75">
      <c r="A87" s="1" t="s">
        <v>55</v>
      </c>
      <c r="B87" s="2" t="s">
        <v>33</v>
      </c>
      <c r="C87" s="2" t="s">
        <v>1</v>
      </c>
      <c r="D87" s="2" t="s">
        <v>42</v>
      </c>
      <c r="E87" s="3">
        <v>71001</v>
      </c>
      <c r="F87" s="11" t="s">
        <v>94</v>
      </c>
      <c r="G87" s="2" t="s">
        <v>54</v>
      </c>
      <c r="H87" s="76">
        <f>H88</f>
        <v>8469.7999999999993</v>
      </c>
      <c r="I87" s="76">
        <f>I88</f>
        <v>4899.8</v>
      </c>
      <c r="J87" s="24">
        <f t="shared" si="21"/>
        <v>-3569.9999999999991</v>
      </c>
      <c r="K87" s="24">
        <f t="shared" si="22"/>
        <v>57.850244397742578</v>
      </c>
      <c r="L87" s="31"/>
      <c r="N87" s="27"/>
    </row>
    <row r="88" spans="1:14" s="26" customFormat="1" ht="25.5">
      <c r="A88" s="1" t="s">
        <v>56</v>
      </c>
      <c r="B88" s="2" t="s">
        <v>33</v>
      </c>
      <c r="C88" s="2" t="s">
        <v>1</v>
      </c>
      <c r="D88" s="2" t="s">
        <v>42</v>
      </c>
      <c r="E88" s="3">
        <v>71001</v>
      </c>
      <c r="F88" s="11" t="s">
        <v>94</v>
      </c>
      <c r="G88" s="2" t="s">
        <v>17</v>
      </c>
      <c r="H88" s="75">
        <v>8469.7999999999993</v>
      </c>
      <c r="I88" s="75">
        <v>4899.8</v>
      </c>
      <c r="J88" s="24">
        <f t="shared" si="21"/>
        <v>-3569.9999999999991</v>
      </c>
      <c r="K88" s="24">
        <f t="shared" si="22"/>
        <v>57.850244397742578</v>
      </c>
      <c r="L88" s="31"/>
      <c r="N88" s="27"/>
    </row>
    <row r="89" spans="1:14" s="26" customFormat="1" ht="12.75">
      <c r="A89" s="1" t="s">
        <v>59</v>
      </c>
      <c r="B89" s="2" t="s">
        <v>33</v>
      </c>
      <c r="C89" s="2" t="s">
        <v>1</v>
      </c>
      <c r="D89" s="2" t="s">
        <v>42</v>
      </c>
      <c r="E89" s="3">
        <v>71001</v>
      </c>
      <c r="F89" s="11" t="s">
        <v>94</v>
      </c>
      <c r="G89" s="2" t="s">
        <v>57</v>
      </c>
      <c r="H89" s="76">
        <f>H90</f>
        <v>200</v>
      </c>
      <c r="I89" s="76">
        <f>I90</f>
        <v>83.3</v>
      </c>
      <c r="J89" s="24">
        <f t="shared" si="21"/>
        <v>-116.7</v>
      </c>
      <c r="K89" s="24">
        <f t="shared" si="22"/>
        <v>41.65</v>
      </c>
      <c r="L89" s="29"/>
      <c r="N89" s="30"/>
    </row>
    <row r="90" spans="1:14" s="26" customFormat="1" ht="12.75">
      <c r="A90" s="1" t="s">
        <v>60</v>
      </c>
      <c r="B90" s="2" t="s">
        <v>33</v>
      </c>
      <c r="C90" s="2" t="s">
        <v>1</v>
      </c>
      <c r="D90" s="2" t="s">
        <v>42</v>
      </c>
      <c r="E90" s="3">
        <v>71001</v>
      </c>
      <c r="F90" s="11" t="s">
        <v>94</v>
      </c>
      <c r="G90" s="2" t="s">
        <v>58</v>
      </c>
      <c r="H90" s="75">
        <v>200</v>
      </c>
      <c r="I90" s="75">
        <v>83.3</v>
      </c>
      <c r="J90" s="47">
        <f t="shared" si="21"/>
        <v>-116.7</v>
      </c>
      <c r="K90" s="24">
        <f t="shared" si="22"/>
        <v>41.65</v>
      </c>
      <c r="L90" s="25"/>
      <c r="N90" s="27"/>
    </row>
    <row r="91" spans="1:14" s="26" customFormat="1" ht="25.5">
      <c r="A91" s="1" t="s">
        <v>249</v>
      </c>
      <c r="B91" s="2" t="s">
        <v>33</v>
      </c>
      <c r="C91" s="2" t="s">
        <v>1</v>
      </c>
      <c r="D91" s="2" t="s">
        <v>42</v>
      </c>
      <c r="E91" s="3">
        <v>74000</v>
      </c>
      <c r="F91" s="4" t="s">
        <v>95</v>
      </c>
      <c r="G91" s="2"/>
      <c r="H91" s="76">
        <f>H92+H96</f>
        <v>86.2</v>
      </c>
      <c r="I91" s="76">
        <f>I92+I96</f>
        <v>29.3</v>
      </c>
      <c r="J91" s="47">
        <f t="shared" ref="J91" si="23">I91-H91</f>
        <v>-56.900000000000006</v>
      </c>
      <c r="K91" s="24">
        <f t="shared" ref="K91" si="24">I91/H91*100</f>
        <v>33.990719257540604</v>
      </c>
      <c r="L91" s="25"/>
      <c r="N91" s="27"/>
    </row>
    <row r="92" spans="1:14" s="26" customFormat="1" ht="38.25">
      <c r="A92" s="56" t="s">
        <v>302</v>
      </c>
      <c r="B92" s="2" t="s">
        <v>33</v>
      </c>
      <c r="C92" s="2" t="s">
        <v>1</v>
      </c>
      <c r="D92" s="2" t="s">
        <v>42</v>
      </c>
      <c r="E92" s="3">
        <v>74002</v>
      </c>
      <c r="F92" s="4" t="s">
        <v>95</v>
      </c>
      <c r="G92" s="2"/>
      <c r="H92" s="76">
        <f t="shared" ref="H92:I94" si="25">H93</f>
        <v>56.9</v>
      </c>
      <c r="I92" s="76">
        <f t="shared" si="25"/>
        <v>0</v>
      </c>
      <c r="J92" s="47">
        <f t="shared" ref="J92:J95" si="26">I92-H92</f>
        <v>-56.9</v>
      </c>
      <c r="K92" s="24">
        <f t="shared" ref="K92:K95" si="27">I92/H92*100</f>
        <v>0</v>
      </c>
      <c r="L92" s="25"/>
      <c r="N92" s="27"/>
    </row>
    <row r="93" spans="1:14" s="26" customFormat="1" ht="25.5">
      <c r="A93" s="56" t="s">
        <v>303</v>
      </c>
      <c r="B93" s="2" t="s">
        <v>33</v>
      </c>
      <c r="C93" s="2" t="s">
        <v>1</v>
      </c>
      <c r="D93" s="2" t="s">
        <v>42</v>
      </c>
      <c r="E93" s="3">
        <v>74002</v>
      </c>
      <c r="F93" s="4" t="s">
        <v>321</v>
      </c>
      <c r="G93" s="2"/>
      <c r="H93" s="76">
        <f t="shared" si="25"/>
        <v>56.9</v>
      </c>
      <c r="I93" s="76">
        <f t="shared" si="25"/>
        <v>0</v>
      </c>
      <c r="J93" s="47">
        <f t="shared" si="26"/>
        <v>-56.9</v>
      </c>
      <c r="K93" s="24">
        <f t="shared" si="27"/>
        <v>0</v>
      </c>
      <c r="L93" s="25"/>
      <c r="N93" s="27"/>
    </row>
    <row r="94" spans="1:14" s="26" customFormat="1" ht="12.75">
      <c r="A94" s="1" t="s">
        <v>59</v>
      </c>
      <c r="B94" s="2" t="s">
        <v>33</v>
      </c>
      <c r="C94" s="2" t="s">
        <v>1</v>
      </c>
      <c r="D94" s="2" t="s">
        <v>42</v>
      </c>
      <c r="E94" s="3">
        <v>74002</v>
      </c>
      <c r="F94" s="4" t="s">
        <v>321</v>
      </c>
      <c r="G94" s="2" t="s">
        <v>57</v>
      </c>
      <c r="H94" s="76">
        <f t="shared" si="25"/>
        <v>56.9</v>
      </c>
      <c r="I94" s="76">
        <f t="shared" si="25"/>
        <v>0</v>
      </c>
      <c r="J94" s="47">
        <f t="shared" si="26"/>
        <v>-56.9</v>
      </c>
      <c r="K94" s="24">
        <f t="shared" si="27"/>
        <v>0</v>
      </c>
      <c r="L94" s="25"/>
      <c r="N94" s="27"/>
    </row>
    <row r="95" spans="1:14" s="26" customFormat="1" ht="12.75">
      <c r="A95" s="1" t="s">
        <v>60</v>
      </c>
      <c r="B95" s="2" t="s">
        <v>33</v>
      </c>
      <c r="C95" s="2" t="s">
        <v>1</v>
      </c>
      <c r="D95" s="2" t="s">
        <v>42</v>
      </c>
      <c r="E95" s="3">
        <v>74002</v>
      </c>
      <c r="F95" s="4" t="s">
        <v>321</v>
      </c>
      <c r="G95" s="2" t="s">
        <v>58</v>
      </c>
      <c r="H95" s="75">
        <v>56.9</v>
      </c>
      <c r="I95" s="75">
        <v>0</v>
      </c>
      <c r="J95" s="47">
        <f t="shared" si="26"/>
        <v>-56.9</v>
      </c>
      <c r="K95" s="24">
        <f t="shared" si="27"/>
        <v>0</v>
      </c>
      <c r="L95" s="25"/>
      <c r="N95" s="27"/>
    </row>
    <row r="96" spans="1:14" s="26" customFormat="1" ht="51">
      <c r="A96" s="1" t="s">
        <v>250</v>
      </c>
      <c r="B96" s="2" t="s">
        <v>33</v>
      </c>
      <c r="C96" s="2" t="s">
        <v>1</v>
      </c>
      <c r="D96" s="2" t="s">
        <v>42</v>
      </c>
      <c r="E96" s="3">
        <v>74004</v>
      </c>
      <c r="F96" s="4" t="s">
        <v>95</v>
      </c>
      <c r="G96" s="2"/>
      <c r="H96" s="76">
        <f>H97</f>
        <v>29.3</v>
      </c>
      <c r="I96" s="76">
        <f>I97</f>
        <v>29.3</v>
      </c>
      <c r="J96" s="47">
        <f t="shared" ref="J96:J103" si="28">I96-H96</f>
        <v>0</v>
      </c>
      <c r="K96" s="24">
        <f t="shared" ref="K96:K103" si="29">I96/H96*100</f>
        <v>100</v>
      </c>
      <c r="L96" s="25"/>
      <c r="N96" s="27"/>
    </row>
    <row r="97" spans="1:14" s="26" customFormat="1" ht="51">
      <c r="A97" s="1" t="s">
        <v>251</v>
      </c>
      <c r="B97" s="2" t="s">
        <v>33</v>
      </c>
      <c r="C97" s="2" t="s">
        <v>1</v>
      </c>
      <c r="D97" s="2" t="s">
        <v>42</v>
      </c>
      <c r="E97" s="3">
        <v>74004</v>
      </c>
      <c r="F97" s="3">
        <v>99280</v>
      </c>
      <c r="G97" s="2"/>
      <c r="H97" s="76">
        <f t="shared" ref="H97:I98" si="30">H98</f>
        <v>29.3</v>
      </c>
      <c r="I97" s="76">
        <f t="shared" si="30"/>
        <v>29.3</v>
      </c>
      <c r="J97" s="47">
        <f t="shared" si="28"/>
        <v>0</v>
      </c>
      <c r="K97" s="24">
        <f t="shared" si="29"/>
        <v>100</v>
      </c>
      <c r="L97" s="25"/>
      <c r="N97" s="27"/>
    </row>
    <row r="98" spans="1:14" s="26" customFormat="1" ht="12.75">
      <c r="A98" s="1" t="s">
        <v>55</v>
      </c>
      <c r="B98" s="2" t="s">
        <v>33</v>
      </c>
      <c r="C98" s="2" t="s">
        <v>1</v>
      </c>
      <c r="D98" s="2" t="s">
        <v>42</v>
      </c>
      <c r="E98" s="3">
        <v>74004</v>
      </c>
      <c r="F98" s="3">
        <v>99280</v>
      </c>
      <c r="G98" s="2" t="s">
        <v>54</v>
      </c>
      <c r="H98" s="76">
        <f t="shared" si="30"/>
        <v>29.3</v>
      </c>
      <c r="I98" s="76">
        <f t="shared" si="30"/>
        <v>29.3</v>
      </c>
      <c r="J98" s="47">
        <f t="shared" si="28"/>
        <v>0</v>
      </c>
      <c r="K98" s="24">
        <f t="shared" si="29"/>
        <v>100</v>
      </c>
      <c r="L98" s="25"/>
      <c r="N98" s="27"/>
    </row>
    <row r="99" spans="1:14" s="26" customFormat="1" ht="25.5">
      <c r="A99" s="1" t="s">
        <v>56</v>
      </c>
      <c r="B99" s="2" t="s">
        <v>33</v>
      </c>
      <c r="C99" s="2" t="s">
        <v>1</v>
      </c>
      <c r="D99" s="2" t="s">
        <v>42</v>
      </c>
      <c r="E99" s="3">
        <v>74004</v>
      </c>
      <c r="F99" s="3">
        <v>99280</v>
      </c>
      <c r="G99" s="2" t="s">
        <v>17</v>
      </c>
      <c r="H99" s="75">
        <v>29.3</v>
      </c>
      <c r="I99" s="75">
        <v>29.3</v>
      </c>
      <c r="J99" s="47">
        <f t="shared" si="28"/>
        <v>0</v>
      </c>
      <c r="K99" s="24">
        <f t="shared" si="29"/>
        <v>100</v>
      </c>
      <c r="L99" s="25"/>
      <c r="N99" s="27"/>
    </row>
    <row r="100" spans="1:14" s="26" customFormat="1" ht="12.75">
      <c r="A100" s="1" t="s">
        <v>131</v>
      </c>
      <c r="B100" s="2" t="s">
        <v>33</v>
      </c>
      <c r="C100" s="2" t="s">
        <v>1</v>
      </c>
      <c r="D100" s="2" t="s">
        <v>42</v>
      </c>
      <c r="E100" s="3">
        <v>99300</v>
      </c>
      <c r="F100" s="4" t="s">
        <v>95</v>
      </c>
      <c r="G100" s="2"/>
      <c r="H100" s="76">
        <f t="shared" ref="H100:I102" si="31">H101</f>
        <v>2</v>
      </c>
      <c r="I100" s="76">
        <f t="shared" si="31"/>
        <v>2</v>
      </c>
      <c r="J100" s="47">
        <f t="shared" si="28"/>
        <v>0</v>
      </c>
      <c r="K100" s="24">
        <f t="shared" si="29"/>
        <v>100</v>
      </c>
      <c r="L100" s="25"/>
      <c r="N100" s="27"/>
    </row>
    <row r="101" spans="1:14" s="26" customFormat="1" ht="12.75">
      <c r="A101" s="1" t="s">
        <v>273</v>
      </c>
      <c r="B101" s="2" t="s">
        <v>33</v>
      </c>
      <c r="C101" s="2" t="s">
        <v>1</v>
      </c>
      <c r="D101" s="2" t="s">
        <v>42</v>
      </c>
      <c r="E101" s="3">
        <v>99300</v>
      </c>
      <c r="F101" s="4" t="s">
        <v>94</v>
      </c>
      <c r="G101" s="2"/>
      <c r="H101" s="76">
        <f t="shared" si="31"/>
        <v>2</v>
      </c>
      <c r="I101" s="76">
        <f t="shared" si="31"/>
        <v>2</v>
      </c>
      <c r="J101" s="47">
        <f t="shared" si="28"/>
        <v>0</v>
      </c>
      <c r="K101" s="24">
        <f t="shared" si="29"/>
        <v>100</v>
      </c>
      <c r="L101" s="25"/>
      <c r="N101" s="27"/>
    </row>
    <row r="102" spans="1:14" s="26" customFormat="1" ht="12.75">
      <c r="A102" s="1" t="s">
        <v>59</v>
      </c>
      <c r="B102" s="2" t="s">
        <v>33</v>
      </c>
      <c r="C102" s="2" t="s">
        <v>1</v>
      </c>
      <c r="D102" s="2" t="s">
        <v>42</v>
      </c>
      <c r="E102" s="3">
        <v>99300</v>
      </c>
      <c r="F102" s="4" t="s">
        <v>94</v>
      </c>
      <c r="G102" s="2" t="s">
        <v>57</v>
      </c>
      <c r="H102" s="76">
        <f t="shared" si="31"/>
        <v>2</v>
      </c>
      <c r="I102" s="76">
        <f t="shared" si="31"/>
        <v>2</v>
      </c>
      <c r="J102" s="47">
        <f t="shared" si="28"/>
        <v>0</v>
      </c>
      <c r="K102" s="24">
        <f t="shared" si="29"/>
        <v>100</v>
      </c>
      <c r="L102" s="25"/>
      <c r="N102" s="27"/>
    </row>
    <row r="103" spans="1:14" s="26" customFormat="1" ht="12.75">
      <c r="A103" s="1" t="s">
        <v>274</v>
      </c>
      <c r="B103" s="2" t="s">
        <v>33</v>
      </c>
      <c r="C103" s="2" t="s">
        <v>1</v>
      </c>
      <c r="D103" s="2" t="s">
        <v>42</v>
      </c>
      <c r="E103" s="3">
        <v>99300</v>
      </c>
      <c r="F103" s="4" t="s">
        <v>94</v>
      </c>
      <c r="G103" s="2" t="s">
        <v>275</v>
      </c>
      <c r="H103" s="75">
        <v>2</v>
      </c>
      <c r="I103" s="75">
        <v>2</v>
      </c>
      <c r="J103" s="47">
        <f t="shared" si="28"/>
        <v>0</v>
      </c>
      <c r="K103" s="24">
        <f t="shared" si="29"/>
        <v>100</v>
      </c>
      <c r="L103" s="25"/>
      <c r="N103" s="27"/>
    </row>
    <row r="104" spans="1:14" s="26" customFormat="1" ht="12.75">
      <c r="A104" s="1" t="s">
        <v>74</v>
      </c>
      <c r="B104" s="2" t="s">
        <v>33</v>
      </c>
      <c r="C104" s="2" t="s">
        <v>6</v>
      </c>
      <c r="D104" s="2"/>
      <c r="E104" s="2"/>
      <c r="F104" s="2"/>
      <c r="G104" s="2"/>
      <c r="H104" s="76">
        <f>H105</f>
        <v>288.10000000000002</v>
      </c>
      <c r="I104" s="76">
        <f t="shared" ref="H104:I108" si="32">I105</f>
        <v>186.7</v>
      </c>
      <c r="J104" s="24">
        <f t="shared" si="21"/>
        <v>-101.40000000000003</v>
      </c>
      <c r="K104" s="24">
        <f t="shared" si="22"/>
        <v>64.80388753904893</v>
      </c>
      <c r="L104" s="31"/>
      <c r="M104" s="50"/>
      <c r="N104" s="27"/>
    </row>
    <row r="105" spans="1:14" s="26" customFormat="1" ht="12.75">
      <c r="A105" s="1" t="s">
        <v>75</v>
      </c>
      <c r="B105" s="2" t="s">
        <v>33</v>
      </c>
      <c r="C105" s="2" t="s">
        <v>6</v>
      </c>
      <c r="D105" s="2" t="s">
        <v>5</v>
      </c>
      <c r="E105" s="2"/>
      <c r="F105" s="2"/>
      <c r="G105" s="2"/>
      <c r="H105" s="76">
        <f t="shared" si="32"/>
        <v>288.10000000000002</v>
      </c>
      <c r="I105" s="76">
        <f t="shared" si="32"/>
        <v>186.7</v>
      </c>
      <c r="J105" s="24">
        <f t="shared" si="21"/>
        <v>-101.40000000000003</v>
      </c>
      <c r="K105" s="24">
        <f t="shared" si="22"/>
        <v>64.80388753904893</v>
      </c>
      <c r="L105" s="31"/>
      <c r="M105" s="50"/>
      <c r="N105" s="27"/>
    </row>
    <row r="106" spans="1:14" s="26" customFormat="1" ht="25.5">
      <c r="A106" s="1" t="s">
        <v>200</v>
      </c>
      <c r="B106" s="2" t="s">
        <v>33</v>
      </c>
      <c r="C106" s="2" t="s">
        <v>6</v>
      </c>
      <c r="D106" s="2" t="s">
        <v>5</v>
      </c>
      <c r="E106" s="5">
        <v>71000</v>
      </c>
      <c r="F106" s="4" t="s">
        <v>95</v>
      </c>
      <c r="G106" s="2"/>
      <c r="H106" s="76">
        <f t="shared" si="32"/>
        <v>288.10000000000002</v>
      </c>
      <c r="I106" s="76">
        <f t="shared" si="32"/>
        <v>186.7</v>
      </c>
      <c r="J106" s="24">
        <f t="shared" si="21"/>
        <v>-101.40000000000003</v>
      </c>
      <c r="K106" s="24">
        <f t="shared" si="22"/>
        <v>64.80388753904893</v>
      </c>
      <c r="L106" s="29"/>
      <c r="N106" s="30"/>
    </row>
    <row r="107" spans="1:14" s="26" customFormat="1" ht="12.75">
      <c r="A107" s="1" t="s">
        <v>98</v>
      </c>
      <c r="B107" s="2" t="s">
        <v>33</v>
      </c>
      <c r="C107" s="2" t="s">
        <v>6</v>
      </c>
      <c r="D107" s="2" t="s">
        <v>5</v>
      </c>
      <c r="E107" s="3">
        <v>71002</v>
      </c>
      <c r="F107" s="4" t="s">
        <v>95</v>
      </c>
      <c r="G107" s="2"/>
      <c r="H107" s="76">
        <f t="shared" si="32"/>
        <v>288.10000000000002</v>
      </c>
      <c r="I107" s="76">
        <f t="shared" si="32"/>
        <v>186.7</v>
      </c>
      <c r="J107" s="24">
        <f t="shared" si="21"/>
        <v>-101.40000000000003</v>
      </c>
      <c r="K107" s="24">
        <f t="shared" si="22"/>
        <v>64.80388753904893</v>
      </c>
      <c r="L107" s="29"/>
      <c r="N107" s="30"/>
    </row>
    <row r="108" spans="1:14" s="26" customFormat="1" ht="25.5">
      <c r="A108" s="1" t="s">
        <v>83</v>
      </c>
      <c r="B108" s="2" t="s">
        <v>33</v>
      </c>
      <c r="C108" s="2" t="s">
        <v>6</v>
      </c>
      <c r="D108" s="2" t="s">
        <v>5</v>
      </c>
      <c r="E108" s="3">
        <v>71002</v>
      </c>
      <c r="F108" s="3">
        <v>51180</v>
      </c>
      <c r="G108" s="2"/>
      <c r="H108" s="76">
        <f t="shared" si="32"/>
        <v>288.10000000000002</v>
      </c>
      <c r="I108" s="76">
        <f t="shared" si="32"/>
        <v>186.7</v>
      </c>
      <c r="J108" s="24">
        <f t="shared" si="21"/>
        <v>-101.40000000000003</v>
      </c>
      <c r="K108" s="24">
        <f t="shared" si="22"/>
        <v>64.80388753904893</v>
      </c>
      <c r="L108" s="29"/>
      <c r="N108" s="30"/>
    </row>
    <row r="109" spans="1:14" s="26" customFormat="1" ht="38.25">
      <c r="A109" s="1" t="s">
        <v>51</v>
      </c>
      <c r="B109" s="2" t="s">
        <v>33</v>
      </c>
      <c r="C109" s="2" t="s">
        <v>6</v>
      </c>
      <c r="D109" s="2" t="s">
        <v>5</v>
      </c>
      <c r="E109" s="3">
        <v>71002</v>
      </c>
      <c r="F109" s="3">
        <v>51180</v>
      </c>
      <c r="G109" s="2" t="s">
        <v>50</v>
      </c>
      <c r="H109" s="76">
        <f>H110</f>
        <v>288.10000000000002</v>
      </c>
      <c r="I109" s="76">
        <f>I110</f>
        <v>186.7</v>
      </c>
      <c r="J109" s="24">
        <f t="shared" si="21"/>
        <v>-101.40000000000003</v>
      </c>
      <c r="K109" s="24">
        <f t="shared" si="22"/>
        <v>64.80388753904893</v>
      </c>
      <c r="L109" s="29"/>
      <c r="N109" s="30"/>
    </row>
    <row r="110" spans="1:14" s="26" customFormat="1" ht="12.75">
      <c r="A110" s="1" t="s">
        <v>53</v>
      </c>
      <c r="B110" s="2" t="s">
        <v>33</v>
      </c>
      <c r="C110" s="2" t="s">
        <v>6</v>
      </c>
      <c r="D110" s="2" t="s">
        <v>5</v>
      </c>
      <c r="E110" s="3">
        <v>71002</v>
      </c>
      <c r="F110" s="3">
        <v>51180</v>
      </c>
      <c r="G110" s="2" t="s">
        <v>52</v>
      </c>
      <c r="H110" s="74">
        <v>288.10000000000002</v>
      </c>
      <c r="I110" s="74">
        <v>186.7</v>
      </c>
      <c r="J110" s="24">
        <f t="shared" si="21"/>
        <v>-101.40000000000003</v>
      </c>
      <c r="K110" s="24">
        <f t="shared" si="22"/>
        <v>64.80388753904893</v>
      </c>
      <c r="L110" s="29"/>
      <c r="M110" s="26" t="s">
        <v>125</v>
      </c>
      <c r="N110" s="30"/>
    </row>
    <row r="111" spans="1:14" s="26" customFormat="1" ht="12.75">
      <c r="A111" s="1" t="s">
        <v>15</v>
      </c>
      <c r="B111" s="2" t="s">
        <v>33</v>
      </c>
      <c r="C111" s="2" t="s">
        <v>5</v>
      </c>
      <c r="D111" s="2"/>
      <c r="E111" s="2"/>
      <c r="F111" s="2"/>
      <c r="G111" s="2"/>
      <c r="H111" s="76">
        <f t="shared" ref="H111:I112" si="33">H112</f>
        <v>5330.5999999999995</v>
      </c>
      <c r="I111" s="76">
        <f t="shared" si="33"/>
        <v>3353</v>
      </c>
      <c r="J111" s="24">
        <f t="shared" si="21"/>
        <v>-1977.5999999999995</v>
      </c>
      <c r="K111" s="24">
        <f t="shared" si="22"/>
        <v>62.90098675571231</v>
      </c>
      <c r="L111" s="29"/>
      <c r="N111" s="30"/>
    </row>
    <row r="112" spans="1:14" s="26" customFormat="1" ht="12.75">
      <c r="A112" s="1" t="s">
        <v>232</v>
      </c>
      <c r="B112" s="2" t="s">
        <v>33</v>
      </c>
      <c r="C112" s="2" t="s">
        <v>5</v>
      </c>
      <c r="D112" s="2" t="s">
        <v>16</v>
      </c>
      <c r="E112" s="2"/>
      <c r="F112" s="2"/>
      <c r="G112" s="2"/>
      <c r="H112" s="76">
        <f t="shared" si="33"/>
        <v>5330.5999999999995</v>
      </c>
      <c r="I112" s="76">
        <f t="shared" si="33"/>
        <v>3353</v>
      </c>
      <c r="J112" s="24">
        <f t="shared" si="21"/>
        <v>-1977.5999999999995</v>
      </c>
      <c r="K112" s="24">
        <f t="shared" si="22"/>
        <v>62.90098675571231</v>
      </c>
      <c r="L112" s="31"/>
      <c r="M112" s="26" t="s">
        <v>126</v>
      </c>
      <c r="N112" s="27"/>
    </row>
    <row r="113" spans="1:15" s="26" customFormat="1" ht="25.5">
      <c r="A113" s="1" t="s">
        <v>202</v>
      </c>
      <c r="B113" s="2" t="s">
        <v>33</v>
      </c>
      <c r="C113" s="2" t="s">
        <v>5</v>
      </c>
      <c r="D113" s="2" t="s">
        <v>16</v>
      </c>
      <c r="E113" s="3">
        <v>73000</v>
      </c>
      <c r="F113" s="4" t="s">
        <v>95</v>
      </c>
      <c r="G113" s="2"/>
      <c r="H113" s="76">
        <f>H118+H114</f>
        <v>5330.5999999999995</v>
      </c>
      <c r="I113" s="76">
        <f>I118+I114</f>
        <v>3353</v>
      </c>
      <c r="J113" s="24">
        <f t="shared" si="21"/>
        <v>-1977.5999999999995</v>
      </c>
      <c r="K113" s="24">
        <f t="shared" si="22"/>
        <v>62.90098675571231</v>
      </c>
      <c r="L113" s="29"/>
      <c r="N113" s="30"/>
    </row>
    <row r="114" spans="1:15" s="26" customFormat="1" ht="29.25" customHeight="1">
      <c r="A114" s="51" t="s">
        <v>203</v>
      </c>
      <c r="B114" s="2" t="s">
        <v>33</v>
      </c>
      <c r="C114" s="2" t="s">
        <v>5</v>
      </c>
      <c r="D114" s="2" t="s">
        <v>16</v>
      </c>
      <c r="E114" s="3">
        <v>73002</v>
      </c>
      <c r="F114" s="4" t="s">
        <v>95</v>
      </c>
      <c r="G114" s="2"/>
      <c r="H114" s="76">
        <f t="shared" ref="H114:I116" si="34">H115</f>
        <v>205</v>
      </c>
      <c r="I114" s="76">
        <f t="shared" si="34"/>
        <v>198.1</v>
      </c>
      <c r="J114" s="24">
        <f t="shared" si="21"/>
        <v>-6.9000000000000057</v>
      </c>
      <c r="K114" s="24">
        <f t="shared" si="22"/>
        <v>96.634146341463406</v>
      </c>
      <c r="L114" s="29"/>
      <c r="N114" s="30"/>
    </row>
    <row r="115" spans="1:15" s="26" customFormat="1" ht="38.25">
      <c r="A115" s="51" t="s">
        <v>204</v>
      </c>
      <c r="B115" s="2" t="s">
        <v>33</v>
      </c>
      <c r="C115" s="2" t="s">
        <v>5</v>
      </c>
      <c r="D115" s="2" t="s">
        <v>16</v>
      </c>
      <c r="E115" s="3">
        <v>73002</v>
      </c>
      <c r="F115" s="4" t="s">
        <v>132</v>
      </c>
      <c r="G115" s="2"/>
      <c r="H115" s="76">
        <f t="shared" si="34"/>
        <v>205</v>
      </c>
      <c r="I115" s="76">
        <f t="shared" si="34"/>
        <v>198.1</v>
      </c>
      <c r="J115" s="24">
        <f t="shared" si="21"/>
        <v>-6.9000000000000057</v>
      </c>
      <c r="K115" s="24">
        <f t="shared" si="22"/>
        <v>96.634146341463406</v>
      </c>
      <c r="L115" s="29"/>
      <c r="N115" s="30"/>
      <c r="O115" s="52" t="s">
        <v>128</v>
      </c>
    </row>
    <row r="116" spans="1:15" s="26" customFormat="1" ht="12.75">
      <c r="A116" s="1" t="s">
        <v>55</v>
      </c>
      <c r="B116" s="2" t="s">
        <v>33</v>
      </c>
      <c r="C116" s="2" t="s">
        <v>5</v>
      </c>
      <c r="D116" s="2" t="s">
        <v>16</v>
      </c>
      <c r="E116" s="3">
        <v>73002</v>
      </c>
      <c r="F116" s="4" t="s">
        <v>132</v>
      </c>
      <c r="G116" s="2" t="s">
        <v>54</v>
      </c>
      <c r="H116" s="76">
        <f t="shared" si="34"/>
        <v>205</v>
      </c>
      <c r="I116" s="76">
        <f t="shared" si="34"/>
        <v>198.1</v>
      </c>
      <c r="J116" s="24">
        <f t="shared" ref="J116:J167" si="35">I116-H116</f>
        <v>-6.9000000000000057</v>
      </c>
      <c r="K116" s="24">
        <f t="shared" si="22"/>
        <v>96.634146341463406</v>
      </c>
      <c r="L116" s="29"/>
      <c r="N116" s="30"/>
      <c r="O116" s="52"/>
    </row>
    <row r="117" spans="1:15" s="26" customFormat="1" ht="25.5">
      <c r="A117" s="1" t="s">
        <v>56</v>
      </c>
      <c r="B117" s="2" t="s">
        <v>33</v>
      </c>
      <c r="C117" s="2" t="s">
        <v>5</v>
      </c>
      <c r="D117" s="2" t="s">
        <v>16</v>
      </c>
      <c r="E117" s="3">
        <v>73002</v>
      </c>
      <c r="F117" s="4" t="s">
        <v>132</v>
      </c>
      <c r="G117" s="2" t="s">
        <v>17</v>
      </c>
      <c r="H117" s="75">
        <v>205</v>
      </c>
      <c r="I117" s="75">
        <v>198.1</v>
      </c>
      <c r="J117" s="24">
        <f t="shared" si="35"/>
        <v>-6.9000000000000057</v>
      </c>
      <c r="K117" s="24">
        <f t="shared" ref="K117:K167" si="36">I117/H117*100</f>
        <v>96.634146341463406</v>
      </c>
      <c r="L117" s="29"/>
      <c r="N117" s="30"/>
      <c r="O117" s="52"/>
    </row>
    <row r="118" spans="1:15" s="26" customFormat="1" ht="25.5">
      <c r="A118" s="1" t="s">
        <v>178</v>
      </c>
      <c r="B118" s="2" t="s">
        <v>33</v>
      </c>
      <c r="C118" s="2" t="s">
        <v>5</v>
      </c>
      <c r="D118" s="2" t="s">
        <v>16</v>
      </c>
      <c r="E118" s="3">
        <v>73005</v>
      </c>
      <c r="F118" s="4" t="s">
        <v>95</v>
      </c>
      <c r="G118" s="2"/>
      <c r="H118" s="76">
        <f>H119</f>
        <v>5125.5999999999995</v>
      </c>
      <c r="I118" s="76">
        <f>I119</f>
        <v>3154.9</v>
      </c>
      <c r="J118" s="24">
        <f t="shared" si="35"/>
        <v>-1970.6999999999994</v>
      </c>
      <c r="K118" s="24">
        <f t="shared" si="36"/>
        <v>61.551818323708453</v>
      </c>
      <c r="L118" s="29"/>
      <c r="N118" s="30"/>
      <c r="O118" s="52"/>
    </row>
    <row r="119" spans="1:15" s="26" customFormat="1" ht="25.5">
      <c r="A119" s="1" t="s">
        <v>179</v>
      </c>
      <c r="B119" s="2" t="s">
        <v>33</v>
      </c>
      <c r="C119" s="2" t="s">
        <v>5</v>
      </c>
      <c r="D119" s="2" t="s">
        <v>16</v>
      </c>
      <c r="E119" s="3">
        <v>73005</v>
      </c>
      <c r="F119" s="11" t="s">
        <v>103</v>
      </c>
      <c r="G119" s="2"/>
      <c r="H119" s="76">
        <f>H120+H122+H124</f>
        <v>5125.5999999999995</v>
      </c>
      <c r="I119" s="76">
        <f>I120+I122+I124</f>
        <v>3154.9</v>
      </c>
      <c r="J119" s="24">
        <f t="shared" si="35"/>
        <v>-1970.6999999999994</v>
      </c>
      <c r="K119" s="24">
        <f t="shared" si="36"/>
        <v>61.551818323708453</v>
      </c>
      <c r="L119" s="31"/>
      <c r="N119" s="30"/>
      <c r="O119" s="52"/>
    </row>
    <row r="120" spans="1:15" s="26" customFormat="1" ht="38.25">
      <c r="A120" s="1" t="s">
        <v>51</v>
      </c>
      <c r="B120" s="2" t="s">
        <v>33</v>
      </c>
      <c r="C120" s="2" t="s">
        <v>5</v>
      </c>
      <c r="D120" s="2" t="s">
        <v>16</v>
      </c>
      <c r="E120" s="3">
        <v>73005</v>
      </c>
      <c r="F120" s="11" t="s">
        <v>103</v>
      </c>
      <c r="G120" s="2" t="s">
        <v>50</v>
      </c>
      <c r="H120" s="76">
        <f>H121</f>
        <v>4366.8999999999996</v>
      </c>
      <c r="I120" s="76">
        <f>I121</f>
        <v>2725.6</v>
      </c>
      <c r="J120" s="24">
        <f t="shared" si="35"/>
        <v>-1641.2999999999997</v>
      </c>
      <c r="K120" s="24">
        <f t="shared" si="36"/>
        <v>62.41498545879228</v>
      </c>
      <c r="L120" s="29"/>
      <c r="N120" s="30"/>
    </row>
    <row r="121" spans="1:15" s="26" customFormat="1" ht="12.75">
      <c r="A121" s="1" t="s">
        <v>67</v>
      </c>
      <c r="B121" s="2" t="s">
        <v>33</v>
      </c>
      <c r="C121" s="2" t="s">
        <v>5</v>
      </c>
      <c r="D121" s="2" t="s">
        <v>16</v>
      </c>
      <c r="E121" s="3">
        <v>73005</v>
      </c>
      <c r="F121" s="11" t="s">
        <v>103</v>
      </c>
      <c r="G121" s="2" t="s">
        <v>66</v>
      </c>
      <c r="H121" s="72">
        <v>4366.8999999999996</v>
      </c>
      <c r="I121" s="72">
        <v>2725.6</v>
      </c>
      <c r="J121" s="24">
        <f t="shared" si="35"/>
        <v>-1641.2999999999997</v>
      </c>
      <c r="K121" s="24">
        <f t="shared" si="36"/>
        <v>62.41498545879228</v>
      </c>
      <c r="L121" s="29"/>
      <c r="N121" s="30"/>
    </row>
    <row r="122" spans="1:15" s="26" customFormat="1" ht="12.75">
      <c r="A122" s="1" t="s">
        <v>55</v>
      </c>
      <c r="B122" s="2" t="s">
        <v>33</v>
      </c>
      <c r="C122" s="2" t="s">
        <v>5</v>
      </c>
      <c r="D122" s="2" t="s">
        <v>16</v>
      </c>
      <c r="E122" s="3">
        <v>73005</v>
      </c>
      <c r="F122" s="11" t="s">
        <v>103</v>
      </c>
      <c r="G122" s="2" t="s">
        <v>54</v>
      </c>
      <c r="H122" s="76">
        <f>H123</f>
        <v>727.8</v>
      </c>
      <c r="I122" s="76">
        <f>I123</f>
        <v>424.5</v>
      </c>
      <c r="J122" s="24">
        <f t="shared" si="35"/>
        <v>-303.29999999999995</v>
      </c>
      <c r="K122" s="24">
        <f t="shared" si="36"/>
        <v>58.326463314097289</v>
      </c>
      <c r="L122" s="31"/>
      <c r="N122" s="27"/>
    </row>
    <row r="123" spans="1:15" s="26" customFormat="1" ht="25.5">
      <c r="A123" s="1" t="s">
        <v>56</v>
      </c>
      <c r="B123" s="2" t="s">
        <v>33</v>
      </c>
      <c r="C123" s="2" t="s">
        <v>5</v>
      </c>
      <c r="D123" s="2" t="s">
        <v>16</v>
      </c>
      <c r="E123" s="3">
        <v>73005</v>
      </c>
      <c r="F123" s="11" t="s">
        <v>103</v>
      </c>
      <c r="G123" s="2" t="s">
        <v>17</v>
      </c>
      <c r="H123" s="72">
        <v>727.8</v>
      </c>
      <c r="I123" s="72">
        <v>424.5</v>
      </c>
      <c r="J123" s="24">
        <f t="shared" si="35"/>
        <v>-303.29999999999995</v>
      </c>
      <c r="K123" s="24">
        <f t="shared" si="36"/>
        <v>58.326463314097289</v>
      </c>
      <c r="L123" s="31"/>
      <c r="N123" s="27"/>
    </row>
    <row r="124" spans="1:15" s="26" customFormat="1" ht="12.75">
      <c r="A124" s="1" t="s">
        <v>59</v>
      </c>
      <c r="B124" s="2" t="s">
        <v>33</v>
      </c>
      <c r="C124" s="2" t="s">
        <v>5</v>
      </c>
      <c r="D124" s="2" t="s">
        <v>16</v>
      </c>
      <c r="E124" s="3">
        <v>73005</v>
      </c>
      <c r="F124" s="11" t="s">
        <v>103</v>
      </c>
      <c r="G124" s="2" t="s">
        <v>57</v>
      </c>
      <c r="H124" s="76">
        <f>H125</f>
        <v>30.9</v>
      </c>
      <c r="I124" s="76">
        <f>I125</f>
        <v>4.8</v>
      </c>
      <c r="J124" s="24">
        <f t="shared" si="35"/>
        <v>-26.099999999999998</v>
      </c>
      <c r="K124" s="24">
        <f t="shared" si="36"/>
        <v>15.533980582524274</v>
      </c>
      <c r="L124" s="29"/>
      <c r="N124" s="30"/>
    </row>
    <row r="125" spans="1:15" s="53" customFormat="1" ht="12.75">
      <c r="A125" s="1" t="s">
        <v>60</v>
      </c>
      <c r="B125" s="2" t="s">
        <v>33</v>
      </c>
      <c r="C125" s="2" t="s">
        <v>5</v>
      </c>
      <c r="D125" s="2" t="s">
        <v>16</v>
      </c>
      <c r="E125" s="3">
        <v>73005</v>
      </c>
      <c r="F125" s="11" t="s">
        <v>103</v>
      </c>
      <c r="G125" s="2" t="s">
        <v>58</v>
      </c>
      <c r="H125" s="72">
        <v>30.9</v>
      </c>
      <c r="I125" s="72">
        <v>4.8</v>
      </c>
      <c r="J125" s="24">
        <f t="shared" si="35"/>
        <v>-26.099999999999998</v>
      </c>
      <c r="K125" s="24">
        <f t="shared" si="36"/>
        <v>15.533980582524274</v>
      </c>
      <c r="L125" s="46"/>
      <c r="N125" s="54"/>
    </row>
    <row r="126" spans="1:15" s="26" customFormat="1" ht="12.75">
      <c r="A126" s="1" t="s">
        <v>21</v>
      </c>
      <c r="B126" s="2" t="s">
        <v>33</v>
      </c>
      <c r="C126" s="2" t="s">
        <v>8</v>
      </c>
      <c r="D126" s="2"/>
      <c r="E126" s="2"/>
      <c r="F126" s="2"/>
      <c r="G126" s="2"/>
      <c r="H126" s="76">
        <f>H127+H133</f>
        <v>6874.0999999999995</v>
      </c>
      <c r="I126" s="76">
        <f>I127+I133</f>
        <v>1522.9</v>
      </c>
      <c r="J126" s="24">
        <f t="shared" si="35"/>
        <v>-5351.1999999999989</v>
      </c>
      <c r="K126" s="24">
        <f t="shared" si="36"/>
        <v>22.154172909908208</v>
      </c>
      <c r="L126" s="29"/>
      <c r="N126" s="30"/>
    </row>
    <row r="127" spans="1:15" s="26" customFormat="1" ht="12.75">
      <c r="A127" s="1" t="s">
        <v>130</v>
      </c>
      <c r="B127" s="2" t="s">
        <v>33</v>
      </c>
      <c r="C127" s="2" t="s">
        <v>8</v>
      </c>
      <c r="D127" s="2" t="s">
        <v>4</v>
      </c>
      <c r="E127" s="2"/>
      <c r="F127" s="2"/>
      <c r="G127" s="2"/>
      <c r="H127" s="76">
        <f t="shared" ref="H127:I128" si="37">H128</f>
        <v>37.4</v>
      </c>
      <c r="I127" s="76">
        <f t="shared" si="37"/>
        <v>36.9</v>
      </c>
      <c r="J127" s="24">
        <f t="shared" si="35"/>
        <v>-0.5</v>
      </c>
      <c r="K127" s="24">
        <f t="shared" si="36"/>
        <v>98.663101604278069</v>
      </c>
      <c r="L127" s="31"/>
      <c r="N127" s="27"/>
    </row>
    <row r="128" spans="1:15" s="26" customFormat="1" ht="12.75">
      <c r="A128" s="1" t="s">
        <v>90</v>
      </c>
      <c r="B128" s="2" t="s">
        <v>33</v>
      </c>
      <c r="C128" s="2" t="s">
        <v>8</v>
      </c>
      <c r="D128" s="2" t="s">
        <v>4</v>
      </c>
      <c r="E128" s="5">
        <v>99000</v>
      </c>
      <c r="F128" s="4" t="s">
        <v>95</v>
      </c>
      <c r="G128" s="2"/>
      <c r="H128" s="76">
        <f t="shared" si="37"/>
        <v>37.4</v>
      </c>
      <c r="I128" s="76">
        <f t="shared" si="37"/>
        <v>36.9</v>
      </c>
      <c r="J128" s="24">
        <f t="shared" si="35"/>
        <v>-0.5</v>
      </c>
      <c r="K128" s="24">
        <f t="shared" si="36"/>
        <v>98.663101604278069</v>
      </c>
      <c r="L128" s="29"/>
      <c r="N128" s="30"/>
    </row>
    <row r="129" spans="1:14" s="26" customFormat="1" ht="12.75">
      <c r="A129" s="1" t="s">
        <v>131</v>
      </c>
      <c r="B129" s="2" t="s">
        <v>33</v>
      </c>
      <c r="C129" s="2" t="s">
        <v>8</v>
      </c>
      <c r="D129" s="2" t="s">
        <v>4</v>
      </c>
      <c r="E129" s="5">
        <v>99300</v>
      </c>
      <c r="F129" s="4" t="s">
        <v>95</v>
      </c>
      <c r="G129" s="2"/>
      <c r="H129" s="76">
        <f>H130</f>
        <v>37.4</v>
      </c>
      <c r="I129" s="76">
        <f>I130</f>
        <v>36.9</v>
      </c>
      <c r="J129" s="24">
        <f t="shared" si="35"/>
        <v>-0.5</v>
      </c>
      <c r="K129" s="24">
        <f t="shared" si="36"/>
        <v>98.663101604278069</v>
      </c>
      <c r="L129" s="29"/>
      <c r="N129" s="30"/>
    </row>
    <row r="130" spans="1:14" s="26" customFormat="1" ht="38.25">
      <c r="A130" s="1" t="s">
        <v>231</v>
      </c>
      <c r="B130" s="2" t="s">
        <v>33</v>
      </c>
      <c r="C130" s="2" t="s">
        <v>8</v>
      </c>
      <c r="D130" s="2" t="s">
        <v>4</v>
      </c>
      <c r="E130" s="5">
        <v>99300</v>
      </c>
      <c r="F130" s="4" t="s">
        <v>227</v>
      </c>
      <c r="G130" s="2"/>
      <c r="H130" s="76">
        <f t="shared" ref="H130:I131" si="38">H131</f>
        <v>37.4</v>
      </c>
      <c r="I130" s="76">
        <f t="shared" si="38"/>
        <v>36.9</v>
      </c>
      <c r="J130" s="24">
        <f t="shared" si="35"/>
        <v>-0.5</v>
      </c>
      <c r="K130" s="24">
        <f t="shared" si="36"/>
        <v>98.663101604278069</v>
      </c>
      <c r="L130" s="29"/>
      <c r="N130" s="30"/>
    </row>
    <row r="131" spans="1:14" s="26" customFormat="1" ht="12.75">
      <c r="A131" s="1" t="s">
        <v>55</v>
      </c>
      <c r="B131" s="2" t="s">
        <v>33</v>
      </c>
      <c r="C131" s="2" t="s">
        <v>8</v>
      </c>
      <c r="D131" s="2" t="s">
        <v>4</v>
      </c>
      <c r="E131" s="5">
        <v>99300</v>
      </c>
      <c r="F131" s="4" t="s">
        <v>227</v>
      </c>
      <c r="G131" s="2" t="s">
        <v>54</v>
      </c>
      <c r="H131" s="76">
        <f t="shared" si="38"/>
        <v>37.4</v>
      </c>
      <c r="I131" s="76">
        <f t="shared" si="38"/>
        <v>36.9</v>
      </c>
      <c r="J131" s="24">
        <f t="shared" si="35"/>
        <v>-0.5</v>
      </c>
      <c r="K131" s="24">
        <f t="shared" si="36"/>
        <v>98.663101604278069</v>
      </c>
      <c r="L131" s="29"/>
      <c r="N131" s="30"/>
    </row>
    <row r="132" spans="1:14" s="26" customFormat="1" ht="25.5">
      <c r="A132" s="1" t="s">
        <v>56</v>
      </c>
      <c r="B132" s="2" t="s">
        <v>33</v>
      </c>
      <c r="C132" s="2" t="s">
        <v>8</v>
      </c>
      <c r="D132" s="2" t="s">
        <v>4</v>
      </c>
      <c r="E132" s="5">
        <v>99300</v>
      </c>
      <c r="F132" s="4" t="s">
        <v>227</v>
      </c>
      <c r="G132" s="2" t="s">
        <v>17</v>
      </c>
      <c r="H132" s="73">
        <v>37.4</v>
      </c>
      <c r="I132" s="73">
        <v>36.9</v>
      </c>
      <c r="J132" s="24">
        <f t="shared" si="35"/>
        <v>-0.5</v>
      </c>
      <c r="K132" s="24">
        <f t="shared" si="36"/>
        <v>98.663101604278069</v>
      </c>
      <c r="L132" s="29"/>
      <c r="M132" s="26" t="s">
        <v>125</v>
      </c>
      <c r="N132" s="30"/>
    </row>
    <row r="133" spans="1:14" s="26" customFormat="1" ht="12.75">
      <c r="A133" s="1" t="s">
        <v>47</v>
      </c>
      <c r="B133" s="2" t="s">
        <v>33</v>
      </c>
      <c r="C133" s="2" t="s">
        <v>8</v>
      </c>
      <c r="D133" s="2" t="s">
        <v>16</v>
      </c>
      <c r="E133" s="2"/>
      <c r="F133" s="2"/>
      <c r="G133" s="2"/>
      <c r="H133" s="76">
        <f t="shared" ref="H133:I135" si="39">H134</f>
        <v>6836.7</v>
      </c>
      <c r="I133" s="76">
        <f t="shared" si="39"/>
        <v>1486</v>
      </c>
      <c r="J133" s="24">
        <f t="shared" si="35"/>
        <v>-5350.7</v>
      </c>
      <c r="K133" s="24">
        <f t="shared" si="36"/>
        <v>21.735632688285282</v>
      </c>
      <c r="L133" s="29"/>
      <c r="N133" s="30"/>
    </row>
    <row r="134" spans="1:14" s="26" customFormat="1" ht="25.5">
      <c r="A134" s="1" t="s">
        <v>205</v>
      </c>
      <c r="B134" s="2" t="s">
        <v>33</v>
      </c>
      <c r="C134" s="2" t="s">
        <v>8</v>
      </c>
      <c r="D134" s="2" t="s">
        <v>16</v>
      </c>
      <c r="E134" s="5">
        <v>75000</v>
      </c>
      <c r="F134" s="4" t="s">
        <v>95</v>
      </c>
      <c r="G134" s="2"/>
      <c r="H134" s="76">
        <f t="shared" si="39"/>
        <v>6836.7</v>
      </c>
      <c r="I134" s="76">
        <f t="shared" si="39"/>
        <v>1486</v>
      </c>
      <c r="J134" s="24">
        <f t="shared" si="35"/>
        <v>-5350.7</v>
      </c>
      <c r="K134" s="24">
        <f t="shared" si="36"/>
        <v>21.735632688285282</v>
      </c>
      <c r="L134" s="25"/>
      <c r="N134" s="30"/>
    </row>
    <row r="135" spans="1:14" s="26" customFormat="1" ht="38.25">
      <c r="A135" s="1" t="s">
        <v>206</v>
      </c>
      <c r="B135" s="2" t="s">
        <v>33</v>
      </c>
      <c r="C135" s="2" t="s">
        <v>8</v>
      </c>
      <c r="D135" s="2" t="s">
        <v>16</v>
      </c>
      <c r="E135" s="3">
        <v>75001</v>
      </c>
      <c r="F135" s="4" t="s">
        <v>95</v>
      </c>
      <c r="G135" s="2"/>
      <c r="H135" s="76">
        <f t="shared" si="39"/>
        <v>6836.7</v>
      </c>
      <c r="I135" s="76">
        <f t="shared" si="39"/>
        <v>1486</v>
      </c>
      <c r="J135" s="24">
        <f t="shared" si="35"/>
        <v>-5350.7</v>
      </c>
      <c r="K135" s="24">
        <f t="shared" si="36"/>
        <v>21.735632688285282</v>
      </c>
      <c r="L135" s="29"/>
      <c r="N135" s="30"/>
    </row>
    <row r="136" spans="1:14" s="26" customFormat="1" ht="38.25">
      <c r="A136" s="51" t="s">
        <v>129</v>
      </c>
      <c r="B136" s="2" t="s">
        <v>33</v>
      </c>
      <c r="C136" s="2" t="s">
        <v>8</v>
      </c>
      <c r="D136" s="2" t="s">
        <v>16</v>
      </c>
      <c r="E136" s="3">
        <v>75001</v>
      </c>
      <c r="F136" s="55" t="s">
        <v>133</v>
      </c>
      <c r="G136" s="2"/>
      <c r="H136" s="76">
        <f>H137+H139</f>
        <v>6836.7</v>
      </c>
      <c r="I136" s="76">
        <f>I137+I139</f>
        <v>1486</v>
      </c>
      <c r="J136" s="24">
        <f t="shared" si="35"/>
        <v>-5350.7</v>
      </c>
      <c r="K136" s="24">
        <f t="shared" si="36"/>
        <v>21.735632688285282</v>
      </c>
      <c r="L136" s="29"/>
      <c r="N136" s="30"/>
    </row>
    <row r="137" spans="1:14" s="26" customFormat="1" ht="12.75">
      <c r="A137" s="1" t="s">
        <v>55</v>
      </c>
      <c r="B137" s="2" t="s">
        <v>33</v>
      </c>
      <c r="C137" s="2" t="s">
        <v>8</v>
      </c>
      <c r="D137" s="2" t="s">
        <v>16</v>
      </c>
      <c r="E137" s="3">
        <v>75001</v>
      </c>
      <c r="F137" s="55" t="s">
        <v>133</v>
      </c>
      <c r="G137" s="2" t="s">
        <v>54</v>
      </c>
      <c r="H137" s="76">
        <f>H138</f>
        <v>4336.7</v>
      </c>
      <c r="I137" s="76">
        <f>I138</f>
        <v>0</v>
      </c>
      <c r="J137" s="24">
        <f t="shared" si="35"/>
        <v>-4336.7</v>
      </c>
      <c r="K137" s="24">
        <f t="shared" si="36"/>
        <v>0</v>
      </c>
      <c r="L137" s="29"/>
      <c r="N137" s="30"/>
    </row>
    <row r="138" spans="1:14" s="26" customFormat="1" ht="25.5">
      <c r="A138" s="1" t="s">
        <v>56</v>
      </c>
      <c r="B138" s="2" t="s">
        <v>33</v>
      </c>
      <c r="C138" s="2" t="s">
        <v>8</v>
      </c>
      <c r="D138" s="2" t="s">
        <v>16</v>
      </c>
      <c r="E138" s="3">
        <v>75001</v>
      </c>
      <c r="F138" s="55" t="s">
        <v>133</v>
      </c>
      <c r="G138" s="2" t="s">
        <v>17</v>
      </c>
      <c r="H138" s="72">
        <v>4336.7</v>
      </c>
      <c r="I138" s="72">
        <v>0</v>
      </c>
      <c r="J138" s="24">
        <f t="shared" si="35"/>
        <v>-4336.7</v>
      </c>
      <c r="K138" s="24">
        <f t="shared" si="36"/>
        <v>0</v>
      </c>
      <c r="L138" s="68"/>
      <c r="N138" s="30"/>
    </row>
    <row r="139" spans="1:14" s="26" customFormat="1" ht="12.75">
      <c r="A139" s="1" t="s">
        <v>59</v>
      </c>
      <c r="B139" s="2" t="s">
        <v>33</v>
      </c>
      <c r="C139" s="2" t="s">
        <v>8</v>
      </c>
      <c r="D139" s="2" t="s">
        <v>16</v>
      </c>
      <c r="E139" s="3">
        <v>75001</v>
      </c>
      <c r="F139" s="55" t="s">
        <v>133</v>
      </c>
      <c r="G139" s="2" t="s">
        <v>57</v>
      </c>
      <c r="H139" s="76">
        <f>H140</f>
        <v>2500</v>
      </c>
      <c r="I139" s="76">
        <f>I140</f>
        <v>1486</v>
      </c>
      <c r="J139" s="24">
        <f t="shared" si="35"/>
        <v>-1014</v>
      </c>
      <c r="K139" s="24">
        <f t="shared" si="36"/>
        <v>59.440000000000005</v>
      </c>
      <c r="L139" s="29"/>
      <c r="N139" s="30"/>
    </row>
    <row r="140" spans="1:14" s="26" customFormat="1" ht="25.5">
      <c r="A140" s="1" t="s">
        <v>80</v>
      </c>
      <c r="B140" s="2" t="s">
        <v>33</v>
      </c>
      <c r="C140" s="2" t="s">
        <v>8</v>
      </c>
      <c r="D140" s="2" t="s">
        <v>16</v>
      </c>
      <c r="E140" s="3">
        <v>75001</v>
      </c>
      <c r="F140" s="55" t="s">
        <v>133</v>
      </c>
      <c r="G140" s="2" t="s">
        <v>79</v>
      </c>
      <c r="H140" s="72">
        <v>2500</v>
      </c>
      <c r="I140" s="72">
        <v>1486</v>
      </c>
      <c r="J140" s="24">
        <f t="shared" si="35"/>
        <v>-1014</v>
      </c>
      <c r="K140" s="24">
        <f t="shared" si="36"/>
        <v>59.440000000000005</v>
      </c>
      <c r="L140" s="31">
        <v>4450300</v>
      </c>
      <c r="N140" s="27"/>
    </row>
    <row r="141" spans="1:14" s="26" customFormat="1" ht="12.75">
      <c r="A141" s="1" t="s">
        <v>26</v>
      </c>
      <c r="B141" s="2" t="s">
        <v>33</v>
      </c>
      <c r="C141" s="2" t="s">
        <v>4</v>
      </c>
      <c r="D141" s="2"/>
      <c r="E141" s="2"/>
      <c r="F141" s="2"/>
      <c r="G141" s="2"/>
      <c r="H141" s="76">
        <f>H142+H201</f>
        <v>90540.900000000009</v>
      </c>
      <c r="I141" s="76">
        <f>I142+I201</f>
        <v>61229.1</v>
      </c>
      <c r="J141" s="24">
        <f t="shared" si="35"/>
        <v>-29311.80000000001</v>
      </c>
      <c r="K141" s="24">
        <f t="shared" si="36"/>
        <v>67.625901664330698</v>
      </c>
      <c r="L141" s="25"/>
      <c r="N141" s="27"/>
    </row>
    <row r="142" spans="1:14" s="26" customFormat="1" ht="12.75">
      <c r="A142" s="1" t="s">
        <v>81</v>
      </c>
      <c r="B142" s="2" t="s">
        <v>33</v>
      </c>
      <c r="C142" s="2" t="s">
        <v>4</v>
      </c>
      <c r="D142" s="2" t="s">
        <v>5</v>
      </c>
      <c r="E142" s="2"/>
      <c r="F142" s="2"/>
      <c r="G142" s="2"/>
      <c r="H142" s="76">
        <f>H143+H168+H163</f>
        <v>88169.3</v>
      </c>
      <c r="I142" s="76">
        <f>I143+I168+I163</f>
        <v>59599.5</v>
      </c>
      <c r="J142" s="24">
        <f t="shared" si="35"/>
        <v>-28569.800000000003</v>
      </c>
      <c r="K142" s="24">
        <f t="shared" si="36"/>
        <v>67.596657793585749</v>
      </c>
      <c r="L142" s="29"/>
      <c r="N142" s="30"/>
    </row>
    <row r="143" spans="1:14" s="26" customFormat="1" ht="25.5">
      <c r="A143" s="1" t="s">
        <v>205</v>
      </c>
      <c r="B143" s="2" t="s">
        <v>33</v>
      </c>
      <c r="C143" s="2" t="s">
        <v>4</v>
      </c>
      <c r="D143" s="2" t="s">
        <v>5</v>
      </c>
      <c r="E143" s="5">
        <v>75000</v>
      </c>
      <c r="F143" s="4" t="s">
        <v>95</v>
      </c>
      <c r="G143" s="2"/>
      <c r="H143" s="76">
        <f>H144+H153+H159</f>
        <v>8845</v>
      </c>
      <c r="I143" s="76">
        <f>I144+I153+I159</f>
        <v>4497.8</v>
      </c>
      <c r="J143" s="24">
        <f t="shared" si="35"/>
        <v>-4347.2</v>
      </c>
      <c r="K143" s="24">
        <f t="shared" si="36"/>
        <v>50.851328434143582</v>
      </c>
      <c r="L143" s="25"/>
      <c r="N143" s="27"/>
    </row>
    <row r="144" spans="1:14" s="26" customFormat="1" ht="25.5">
      <c r="A144" s="1" t="s">
        <v>182</v>
      </c>
      <c r="B144" s="2" t="s">
        <v>33</v>
      </c>
      <c r="C144" s="2" t="s">
        <v>4</v>
      </c>
      <c r="D144" s="2" t="s">
        <v>5</v>
      </c>
      <c r="E144" s="3">
        <v>75004</v>
      </c>
      <c r="F144" s="4" t="s">
        <v>95</v>
      </c>
      <c r="G144" s="2"/>
      <c r="H144" s="76">
        <f>H145+H148+H150</f>
        <v>7580</v>
      </c>
      <c r="I144" s="76">
        <f>I145+I148+I150</f>
        <v>3804.5</v>
      </c>
      <c r="J144" s="24">
        <f t="shared" si="35"/>
        <v>-3775.5</v>
      </c>
      <c r="K144" s="24">
        <f t="shared" si="36"/>
        <v>50.191292875989447</v>
      </c>
      <c r="L144" s="29"/>
      <c r="N144" s="30"/>
    </row>
    <row r="145" spans="1:14" s="26" customFormat="1" ht="12.75">
      <c r="A145" s="1" t="s">
        <v>183</v>
      </c>
      <c r="B145" s="2" t="s">
        <v>33</v>
      </c>
      <c r="C145" s="2" t="s">
        <v>4</v>
      </c>
      <c r="D145" s="2" t="s">
        <v>5</v>
      </c>
      <c r="E145" s="3">
        <v>75004</v>
      </c>
      <c r="F145" s="3">
        <v>99110</v>
      </c>
      <c r="G145" s="2"/>
      <c r="H145" s="76">
        <f>H146</f>
        <v>4380</v>
      </c>
      <c r="I145" s="76">
        <f>I146</f>
        <v>3250.4</v>
      </c>
      <c r="J145" s="24">
        <f t="shared" si="35"/>
        <v>-1129.5999999999999</v>
      </c>
      <c r="K145" s="24">
        <f t="shared" si="36"/>
        <v>74.210045662100455</v>
      </c>
      <c r="L145" s="29"/>
      <c r="N145" s="30"/>
    </row>
    <row r="146" spans="1:14" s="26" customFormat="1" ht="12.75">
      <c r="A146" s="1" t="s">
        <v>59</v>
      </c>
      <c r="B146" s="2" t="s">
        <v>33</v>
      </c>
      <c r="C146" s="2" t="s">
        <v>4</v>
      </c>
      <c r="D146" s="2" t="s">
        <v>5</v>
      </c>
      <c r="E146" s="3">
        <v>75004</v>
      </c>
      <c r="F146" s="3">
        <v>99110</v>
      </c>
      <c r="G146" s="2" t="s">
        <v>57</v>
      </c>
      <c r="H146" s="76">
        <f>H147</f>
        <v>4380</v>
      </c>
      <c r="I146" s="76">
        <f>I147</f>
        <v>3250.4</v>
      </c>
      <c r="J146" s="24">
        <f t="shared" si="35"/>
        <v>-1129.5999999999999</v>
      </c>
      <c r="K146" s="24">
        <f t="shared" si="36"/>
        <v>74.210045662100455</v>
      </c>
      <c r="L146" s="29"/>
      <c r="N146" s="30"/>
    </row>
    <row r="147" spans="1:14" s="26" customFormat="1" ht="25.5">
      <c r="A147" s="1" t="s">
        <v>80</v>
      </c>
      <c r="B147" s="2" t="s">
        <v>33</v>
      </c>
      <c r="C147" s="2" t="s">
        <v>4</v>
      </c>
      <c r="D147" s="2" t="s">
        <v>5</v>
      </c>
      <c r="E147" s="3">
        <v>75004</v>
      </c>
      <c r="F147" s="3">
        <v>99110</v>
      </c>
      <c r="G147" s="2" t="s">
        <v>79</v>
      </c>
      <c r="H147" s="72">
        <v>4380</v>
      </c>
      <c r="I147" s="72">
        <v>3250.4</v>
      </c>
      <c r="J147" s="24">
        <f t="shared" si="35"/>
        <v>-1129.5999999999999</v>
      </c>
      <c r="K147" s="24">
        <f t="shared" si="36"/>
        <v>74.210045662100455</v>
      </c>
      <c r="L147" s="29"/>
      <c r="N147" s="30"/>
    </row>
    <row r="148" spans="1:14" s="26" customFormat="1" ht="12.75">
      <c r="A148" s="1" t="s">
        <v>55</v>
      </c>
      <c r="B148" s="2" t="s">
        <v>33</v>
      </c>
      <c r="C148" s="2" t="s">
        <v>4</v>
      </c>
      <c r="D148" s="2" t="s">
        <v>5</v>
      </c>
      <c r="E148" s="3">
        <v>75004</v>
      </c>
      <c r="F148" s="3">
        <v>99110</v>
      </c>
      <c r="G148" s="2" t="s">
        <v>54</v>
      </c>
      <c r="H148" s="83">
        <f>H149</f>
        <v>200</v>
      </c>
      <c r="I148" s="83">
        <f>I149</f>
        <v>200</v>
      </c>
      <c r="J148" s="24">
        <f t="shared" ref="J148:J149" si="40">I148-H148</f>
        <v>0</v>
      </c>
      <c r="K148" s="24">
        <f t="shared" ref="K148:K149" si="41">I148/H148*100</f>
        <v>100</v>
      </c>
      <c r="L148" s="29"/>
      <c r="N148" s="30"/>
    </row>
    <row r="149" spans="1:14" s="26" customFormat="1" ht="25.5">
      <c r="A149" s="1" t="s">
        <v>56</v>
      </c>
      <c r="B149" s="2" t="s">
        <v>33</v>
      </c>
      <c r="C149" s="2" t="s">
        <v>4</v>
      </c>
      <c r="D149" s="2" t="s">
        <v>5</v>
      </c>
      <c r="E149" s="3">
        <v>75004</v>
      </c>
      <c r="F149" s="3">
        <v>99110</v>
      </c>
      <c r="G149" s="2" t="s">
        <v>17</v>
      </c>
      <c r="H149" s="72">
        <v>200</v>
      </c>
      <c r="I149" s="72">
        <v>200</v>
      </c>
      <c r="J149" s="24">
        <f t="shared" si="40"/>
        <v>0</v>
      </c>
      <c r="K149" s="24">
        <f t="shared" si="41"/>
        <v>100</v>
      </c>
      <c r="L149" s="29"/>
      <c r="N149" s="30"/>
    </row>
    <row r="150" spans="1:14" s="26" customFormat="1" ht="12.75">
      <c r="A150" s="1" t="s">
        <v>333</v>
      </c>
      <c r="B150" s="2" t="s">
        <v>33</v>
      </c>
      <c r="C150" s="2" t="s">
        <v>4</v>
      </c>
      <c r="D150" s="2" t="s">
        <v>5</v>
      </c>
      <c r="E150" s="3">
        <v>75004</v>
      </c>
      <c r="F150" s="3">
        <v>78120</v>
      </c>
      <c r="G150" s="2"/>
      <c r="H150" s="67">
        <f>H151</f>
        <v>3000</v>
      </c>
      <c r="I150" s="67">
        <f>I151</f>
        <v>354.1</v>
      </c>
      <c r="J150" s="24">
        <f t="shared" ref="J150:J152" si="42">I150-H150</f>
        <v>-2645.9</v>
      </c>
      <c r="K150" s="24">
        <f t="shared" ref="K150:K152" si="43">I150/H150*100</f>
        <v>11.803333333333335</v>
      </c>
      <c r="L150" s="29"/>
      <c r="N150" s="30"/>
    </row>
    <row r="151" spans="1:14" s="26" customFormat="1" ht="12.75">
      <c r="A151" s="1" t="s">
        <v>55</v>
      </c>
      <c r="B151" s="2" t="s">
        <v>33</v>
      </c>
      <c r="C151" s="2" t="s">
        <v>4</v>
      </c>
      <c r="D151" s="2" t="s">
        <v>5</v>
      </c>
      <c r="E151" s="3">
        <v>75004</v>
      </c>
      <c r="F151" s="3">
        <v>78120</v>
      </c>
      <c r="G151" s="2" t="s">
        <v>54</v>
      </c>
      <c r="H151" s="67">
        <f>H152</f>
        <v>3000</v>
      </c>
      <c r="I151" s="67">
        <f>I152</f>
        <v>354.1</v>
      </c>
      <c r="J151" s="24">
        <f t="shared" si="42"/>
        <v>-2645.9</v>
      </c>
      <c r="K151" s="24">
        <f t="shared" si="43"/>
        <v>11.803333333333335</v>
      </c>
      <c r="L151" s="29"/>
      <c r="N151" s="30"/>
    </row>
    <row r="152" spans="1:14" s="26" customFormat="1" ht="25.5">
      <c r="A152" s="1" t="s">
        <v>56</v>
      </c>
      <c r="B152" s="2" t="s">
        <v>33</v>
      </c>
      <c r="C152" s="2" t="s">
        <v>4</v>
      </c>
      <c r="D152" s="2" t="s">
        <v>5</v>
      </c>
      <c r="E152" s="3">
        <v>75004</v>
      </c>
      <c r="F152" s="3">
        <v>78120</v>
      </c>
      <c r="G152" s="2" t="s">
        <v>17</v>
      </c>
      <c r="H152" s="72">
        <v>3000</v>
      </c>
      <c r="I152" s="72">
        <v>354.1</v>
      </c>
      <c r="J152" s="24">
        <f t="shared" si="42"/>
        <v>-2645.9</v>
      </c>
      <c r="K152" s="24">
        <f t="shared" si="43"/>
        <v>11.803333333333335</v>
      </c>
      <c r="L152" s="29"/>
      <c r="N152" s="30"/>
    </row>
    <row r="153" spans="1:14" s="26" customFormat="1" ht="12.75">
      <c r="A153" s="56" t="s">
        <v>105</v>
      </c>
      <c r="B153" s="2" t="s">
        <v>33</v>
      </c>
      <c r="C153" s="2" t="s">
        <v>4</v>
      </c>
      <c r="D153" s="2" t="s">
        <v>5</v>
      </c>
      <c r="E153" s="3">
        <v>75006</v>
      </c>
      <c r="F153" s="4" t="s">
        <v>95</v>
      </c>
      <c r="G153" s="2"/>
      <c r="H153" s="76">
        <f>H154</f>
        <v>1250</v>
      </c>
      <c r="I153" s="76">
        <f>I154</f>
        <v>693.30000000000007</v>
      </c>
      <c r="J153" s="24">
        <f t="shared" si="35"/>
        <v>-556.69999999999993</v>
      </c>
      <c r="K153" s="24">
        <f t="shared" si="36"/>
        <v>55.463999999999999</v>
      </c>
      <c r="L153" s="29"/>
      <c r="N153" s="30"/>
    </row>
    <row r="154" spans="1:14" s="26" customFormat="1" ht="12.75">
      <c r="A154" s="56" t="s">
        <v>85</v>
      </c>
      <c r="B154" s="2" t="s">
        <v>33</v>
      </c>
      <c r="C154" s="2" t="s">
        <v>4</v>
      </c>
      <c r="D154" s="2" t="s">
        <v>5</v>
      </c>
      <c r="E154" s="3">
        <v>75006</v>
      </c>
      <c r="F154" s="3">
        <v>99130</v>
      </c>
      <c r="G154" s="2"/>
      <c r="H154" s="76">
        <f>H155+H157</f>
        <v>1250</v>
      </c>
      <c r="I154" s="76">
        <f>I155+I157</f>
        <v>693.30000000000007</v>
      </c>
      <c r="J154" s="24">
        <f t="shared" si="35"/>
        <v>-556.69999999999993</v>
      </c>
      <c r="K154" s="24">
        <f t="shared" si="36"/>
        <v>55.463999999999999</v>
      </c>
      <c r="L154" s="25"/>
      <c r="N154" s="30"/>
    </row>
    <row r="155" spans="1:14" s="26" customFormat="1" ht="12.75">
      <c r="A155" s="1" t="s">
        <v>55</v>
      </c>
      <c r="B155" s="2" t="s">
        <v>33</v>
      </c>
      <c r="C155" s="2" t="s">
        <v>4</v>
      </c>
      <c r="D155" s="2" t="s">
        <v>5</v>
      </c>
      <c r="E155" s="3">
        <v>75006</v>
      </c>
      <c r="F155" s="3">
        <v>99130</v>
      </c>
      <c r="G155" s="2" t="s">
        <v>54</v>
      </c>
      <c r="H155" s="76">
        <f>H156</f>
        <v>1200</v>
      </c>
      <c r="I155" s="76">
        <f>I156</f>
        <v>651.6</v>
      </c>
      <c r="J155" s="24">
        <f t="shared" si="35"/>
        <v>-548.4</v>
      </c>
      <c r="K155" s="24">
        <f t="shared" si="36"/>
        <v>54.300000000000004</v>
      </c>
      <c r="L155" s="29"/>
      <c r="N155" s="27"/>
    </row>
    <row r="156" spans="1:14" s="26" customFormat="1" ht="25.5">
      <c r="A156" s="1" t="s">
        <v>56</v>
      </c>
      <c r="B156" s="2" t="s">
        <v>33</v>
      </c>
      <c r="C156" s="2" t="s">
        <v>4</v>
      </c>
      <c r="D156" s="2" t="s">
        <v>5</v>
      </c>
      <c r="E156" s="3">
        <v>75006</v>
      </c>
      <c r="F156" s="3">
        <v>99130</v>
      </c>
      <c r="G156" s="2" t="s">
        <v>17</v>
      </c>
      <c r="H156" s="72">
        <v>1200</v>
      </c>
      <c r="I156" s="72">
        <v>651.6</v>
      </c>
      <c r="J156" s="24">
        <f t="shared" si="35"/>
        <v>-548.4</v>
      </c>
      <c r="K156" s="24">
        <f t="shared" si="36"/>
        <v>54.300000000000004</v>
      </c>
      <c r="L156" s="29"/>
      <c r="N156" s="30"/>
    </row>
    <row r="157" spans="1:14" s="26" customFormat="1" ht="12.75">
      <c r="A157" s="1" t="s">
        <v>59</v>
      </c>
      <c r="B157" s="2" t="s">
        <v>33</v>
      </c>
      <c r="C157" s="2" t="s">
        <v>4</v>
      </c>
      <c r="D157" s="2" t="s">
        <v>5</v>
      </c>
      <c r="E157" s="3">
        <v>75006</v>
      </c>
      <c r="F157" s="3">
        <v>99130</v>
      </c>
      <c r="G157" s="2" t="s">
        <v>57</v>
      </c>
      <c r="H157" s="76">
        <f>H158</f>
        <v>50</v>
      </c>
      <c r="I157" s="76">
        <f>I158</f>
        <v>41.7</v>
      </c>
      <c r="J157" s="24">
        <f t="shared" si="35"/>
        <v>-8.2999999999999972</v>
      </c>
      <c r="K157" s="24">
        <f t="shared" si="36"/>
        <v>83.4</v>
      </c>
      <c r="L157" s="29"/>
      <c r="N157" s="30"/>
    </row>
    <row r="158" spans="1:14" s="53" customFormat="1" ht="25.5">
      <c r="A158" s="1" t="s">
        <v>80</v>
      </c>
      <c r="B158" s="2" t="s">
        <v>33</v>
      </c>
      <c r="C158" s="2" t="s">
        <v>4</v>
      </c>
      <c r="D158" s="2" t="s">
        <v>5</v>
      </c>
      <c r="E158" s="3">
        <v>75006</v>
      </c>
      <c r="F158" s="3">
        <v>99130</v>
      </c>
      <c r="G158" s="2" t="s">
        <v>79</v>
      </c>
      <c r="H158" s="72">
        <v>50</v>
      </c>
      <c r="I158" s="72">
        <v>41.7</v>
      </c>
      <c r="J158" s="24">
        <f t="shared" si="35"/>
        <v>-8.2999999999999972</v>
      </c>
      <c r="K158" s="24">
        <f t="shared" si="36"/>
        <v>83.4</v>
      </c>
      <c r="L158" s="46"/>
      <c r="N158" s="54"/>
    </row>
    <row r="159" spans="1:14" s="53" customFormat="1" ht="12.75">
      <c r="A159" s="1" t="s">
        <v>286</v>
      </c>
      <c r="B159" s="2" t="s">
        <v>33</v>
      </c>
      <c r="C159" s="2" t="s">
        <v>4</v>
      </c>
      <c r="D159" s="2" t="s">
        <v>5</v>
      </c>
      <c r="E159" s="3">
        <v>75009</v>
      </c>
      <c r="F159" s="4" t="s">
        <v>95</v>
      </c>
      <c r="G159" s="2"/>
      <c r="H159" s="76">
        <f t="shared" ref="H159:I161" si="44">H160</f>
        <v>15</v>
      </c>
      <c r="I159" s="76">
        <f t="shared" si="44"/>
        <v>0</v>
      </c>
      <c r="J159" s="24">
        <f t="shared" ref="J159:J162" si="45">I159-H159</f>
        <v>-15</v>
      </c>
      <c r="K159" s="24">
        <f t="shared" ref="K159:K162" si="46">I159/H159*100</f>
        <v>0</v>
      </c>
      <c r="L159" s="46"/>
      <c r="N159" s="54"/>
    </row>
    <row r="160" spans="1:14" s="53" customFormat="1" ht="12.75">
      <c r="A160" s="1" t="s">
        <v>287</v>
      </c>
      <c r="B160" s="2" t="s">
        <v>33</v>
      </c>
      <c r="C160" s="2" t="s">
        <v>4</v>
      </c>
      <c r="D160" s="2" t="s">
        <v>5</v>
      </c>
      <c r="E160" s="3">
        <v>75009</v>
      </c>
      <c r="F160" s="3">
        <v>99110</v>
      </c>
      <c r="G160" s="2"/>
      <c r="H160" s="76">
        <f t="shared" si="44"/>
        <v>15</v>
      </c>
      <c r="I160" s="76">
        <f t="shared" si="44"/>
        <v>0</v>
      </c>
      <c r="J160" s="24">
        <f t="shared" ref="J160" si="47">I160-H160</f>
        <v>-15</v>
      </c>
      <c r="K160" s="24">
        <f t="shared" ref="K160" si="48">I160/H160*100</f>
        <v>0</v>
      </c>
      <c r="L160" s="46"/>
      <c r="N160" s="54"/>
    </row>
    <row r="161" spans="1:14" s="53" customFormat="1" ht="12.75">
      <c r="A161" s="1" t="s">
        <v>55</v>
      </c>
      <c r="B161" s="2" t="s">
        <v>33</v>
      </c>
      <c r="C161" s="2" t="s">
        <v>4</v>
      </c>
      <c r="D161" s="2" t="s">
        <v>5</v>
      </c>
      <c r="E161" s="3">
        <v>75009</v>
      </c>
      <c r="F161" s="3">
        <v>99110</v>
      </c>
      <c r="G161" s="2" t="s">
        <v>54</v>
      </c>
      <c r="H161" s="76">
        <f t="shared" si="44"/>
        <v>15</v>
      </c>
      <c r="I161" s="76">
        <f t="shared" si="44"/>
        <v>0</v>
      </c>
      <c r="J161" s="24">
        <f t="shared" si="45"/>
        <v>-15</v>
      </c>
      <c r="K161" s="24">
        <f t="shared" si="46"/>
        <v>0</v>
      </c>
      <c r="L161" s="46"/>
      <c r="N161" s="54"/>
    </row>
    <row r="162" spans="1:14" s="53" customFormat="1" ht="25.5">
      <c r="A162" s="1" t="s">
        <v>56</v>
      </c>
      <c r="B162" s="2" t="s">
        <v>33</v>
      </c>
      <c r="C162" s="2" t="s">
        <v>4</v>
      </c>
      <c r="D162" s="2" t="s">
        <v>5</v>
      </c>
      <c r="E162" s="3">
        <v>75009</v>
      </c>
      <c r="F162" s="3">
        <v>99110</v>
      </c>
      <c r="G162" s="2" t="s">
        <v>17</v>
      </c>
      <c r="H162" s="75">
        <v>15</v>
      </c>
      <c r="I162" s="72">
        <v>0</v>
      </c>
      <c r="J162" s="24">
        <f t="shared" si="45"/>
        <v>-15</v>
      </c>
      <c r="K162" s="24">
        <f t="shared" si="46"/>
        <v>0</v>
      </c>
      <c r="L162" s="46"/>
      <c r="N162" s="54"/>
    </row>
    <row r="163" spans="1:14" s="26" customFormat="1" ht="25.5">
      <c r="A163" s="1" t="s">
        <v>288</v>
      </c>
      <c r="B163" s="2" t="s">
        <v>33</v>
      </c>
      <c r="C163" s="2" t="s">
        <v>4</v>
      </c>
      <c r="D163" s="2" t="s">
        <v>5</v>
      </c>
      <c r="E163" s="5">
        <v>76000</v>
      </c>
      <c r="F163" s="4"/>
      <c r="G163" s="2"/>
      <c r="H163" s="76">
        <f>H164</f>
        <v>100</v>
      </c>
      <c r="I163" s="76">
        <f>I164</f>
        <v>0</v>
      </c>
      <c r="J163" s="24">
        <f t="shared" si="35"/>
        <v>-100</v>
      </c>
      <c r="K163" s="24">
        <f t="shared" si="36"/>
        <v>0</v>
      </c>
      <c r="L163" s="31"/>
      <c r="N163" s="27"/>
    </row>
    <row r="164" spans="1:14" s="26" customFormat="1" ht="12.75">
      <c r="A164" s="1" t="s">
        <v>289</v>
      </c>
      <c r="B164" s="2" t="s">
        <v>33</v>
      </c>
      <c r="C164" s="2" t="s">
        <v>4</v>
      </c>
      <c r="D164" s="2" t="s">
        <v>5</v>
      </c>
      <c r="E164" s="3">
        <v>76001</v>
      </c>
      <c r="F164" s="4" t="s">
        <v>95</v>
      </c>
      <c r="G164" s="2"/>
      <c r="H164" s="76">
        <f>H165</f>
        <v>100</v>
      </c>
      <c r="I164" s="76">
        <f>I165</f>
        <v>0</v>
      </c>
      <c r="J164" s="24"/>
      <c r="K164" s="24"/>
      <c r="L164" s="31"/>
      <c r="N164" s="27"/>
    </row>
    <row r="165" spans="1:14" s="26" customFormat="1" ht="12.75">
      <c r="A165" s="1" t="s">
        <v>290</v>
      </c>
      <c r="B165" s="2" t="s">
        <v>33</v>
      </c>
      <c r="C165" s="2" t="s">
        <v>4</v>
      </c>
      <c r="D165" s="2" t="s">
        <v>5</v>
      </c>
      <c r="E165" s="3">
        <v>76001</v>
      </c>
      <c r="F165" s="3">
        <v>99130</v>
      </c>
      <c r="G165" s="2"/>
      <c r="H165" s="76">
        <f>H166</f>
        <v>100</v>
      </c>
      <c r="I165" s="85">
        <f t="shared" ref="I165:I166" si="49">I166</f>
        <v>0</v>
      </c>
      <c r="J165" s="24">
        <f t="shared" si="35"/>
        <v>-100</v>
      </c>
      <c r="K165" s="24">
        <f t="shared" si="36"/>
        <v>0</v>
      </c>
      <c r="L165" s="31"/>
      <c r="N165" s="27"/>
    </row>
    <row r="166" spans="1:14" s="26" customFormat="1" ht="12.75">
      <c r="A166" s="1" t="s">
        <v>59</v>
      </c>
      <c r="B166" s="2" t="s">
        <v>33</v>
      </c>
      <c r="C166" s="2" t="s">
        <v>4</v>
      </c>
      <c r="D166" s="2" t="s">
        <v>5</v>
      </c>
      <c r="E166" s="3">
        <v>76001</v>
      </c>
      <c r="F166" s="3">
        <v>99130</v>
      </c>
      <c r="G166" s="2" t="s">
        <v>57</v>
      </c>
      <c r="H166" s="76">
        <f>H167</f>
        <v>100</v>
      </c>
      <c r="I166" s="85">
        <f t="shared" si="49"/>
        <v>0</v>
      </c>
      <c r="J166" s="24">
        <f t="shared" si="35"/>
        <v>-100</v>
      </c>
      <c r="K166" s="24">
        <f t="shared" si="36"/>
        <v>0</v>
      </c>
      <c r="L166" s="31"/>
      <c r="N166" s="27"/>
    </row>
    <row r="167" spans="1:14" s="26" customFormat="1" ht="38.25">
      <c r="A167" s="1" t="s">
        <v>291</v>
      </c>
      <c r="B167" s="2" t="s">
        <v>33</v>
      </c>
      <c r="C167" s="2" t="s">
        <v>4</v>
      </c>
      <c r="D167" s="2" t="s">
        <v>5</v>
      </c>
      <c r="E167" s="3">
        <v>76001</v>
      </c>
      <c r="F167" s="3">
        <v>99130</v>
      </c>
      <c r="G167" s="2" t="s">
        <v>79</v>
      </c>
      <c r="H167" s="75">
        <v>100</v>
      </c>
      <c r="I167" s="75">
        <v>0</v>
      </c>
      <c r="J167" s="24">
        <f t="shared" si="35"/>
        <v>-100</v>
      </c>
      <c r="K167" s="24">
        <f t="shared" si="36"/>
        <v>0</v>
      </c>
      <c r="L167" s="31"/>
      <c r="N167" s="27"/>
    </row>
    <row r="168" spans="1:14" s="26" customFormat="1" ht="25.5">
      <c r="A168" s="1" t="s">
        <v>207</v>
      </c>
      <c r="B168" s="2" t="s">
        <v>33</v>
      </c>
      <c r="C168" s="2" t="s">
        <v>4</v>
      </c>
      <c r="D168" s="2" t="s">
        <v>5</v>
      </c>
      <c r="E168" s="3" t="s">
        <v>153</v>
      </c>
      <c r="F168" s="4" t="s">
        <v>95</v>
      </c>
      <c r="G168" s="2"/>
      <c r="H168" s="83">
        <f>H173+H169+H177+H194+H190</f>
        <v>79224.3</v>
      </c>
      <c r="I168" s="83">
        <f>I173+I169+I177+I194+I190</f>
        <v>55101.7</v>
      </c>
      <c r="J168" s="24">
        <f t="shared" ref="J168:J266" si="50">I168-H168</f>
        <v>-24122.600000000006</v>
      </c>
      <c r="K168" s="24">
        <f t="shared" ref="K168:K266" si="51">I168/H168*100</f>
        <v>69.55151386632636</v>
      </c>
      <c r="L168" s="31"/>
      <c r="N168" s="27"/>
    </row>
    <row r="169" spans="1:14" s="26" customFormat="1" ht="25.5">
      <c r="A169" s="1" t="s">
        <v>159</v>
      </c>
      <c r="B169" s="2" t="s">
        <v>33</v>
      </c>
      <c r="C169" s="2" t="s">
        <v>4</v>
      </c>
      <c r="D169" s="2" t="s">
        <v>5</v>
      </c>
      <c r="E169" s="3" t="s">
        <v>160</v>
      </c>
      <c r="F169" s="4" t="s">
        <v>95</v>
      </c>
      <c r="G169" s="2"/>
      <c r="H169" s="83">
        <f t="shared" ref="H169:I171" si="52">H170</f>
        <v>100</v>
      </c>
      <c r="I169" s="83">
        <f t="shared" si="52"/>
        <v>60</v>
      </c>
      <c r="J169" s="24">
        <f t="shared" si="50"/>
        <v>-40</v>
      </c>
      <c r="K169" s="24">
        <f t="shared" si="51"/>
        <v>60</v>
      </c>
      <c r="L169" s="31"/>
      <c r="N169" s="27"/>
    </row>
    <row r="170" spans="1:14" s="26" customFormat="1" ht="25.5">
      <c r="A170" s="1" t="s">
        <v>161</v>
      </c>
      <c r="B170" s="2" t="s">
        <v>33</v>
      </c>
      <c r="C170" s="2" t="s">
        <v>4</v>
      </c>
      <c r="D170" s="2" t="s">
        <v>5</v>
      </c>
      <c r="E170" s="3" t="s">
        <v>160</v>
      </c>
      <c r="F170" s="5">
        <v>99110</v>
      </c>
      <c r="G170" s="2"/>
      <c r="H170" s="83">
        <f t="shared" si="52"/>
        <v>100</v>
      </c>
      <c r="I170" s="83">
        <f t="shared" si="52"/>
        <v>60</v>
      </c>
      <c r="J170" s="24">
        <f t="shared" si="50"/>
        <v>-40</v>
      </c>
      <c r="K170" s="24">
        <f t="shared" si="51"/>
        <v>60</v>
      </c>
      <c r="L170" s="31"/>
      <c r="N170" s="27"/>
    </row>
    <row r="171" spans="1:14" s="26" customFormat="1" ht="12.75">
      <c r="A171" s="1" t="s">
        <v>55</v>
      </c>
      <c r="B171" s="2" t="s">
        <v>33</v>
      </c>
      <c r="C171" s="2" t="s">
        <v>4</v>
      </c>
      <c r="D171" s="2" t="s">
        <v>5</v>
      </c>
      <c r="E171" s="3" t="s">
        <v>160</v>
      </c>
      <c r="F171" s="5">
        <v>99110</v>
      </c>
      <c r="G171" s="2" t="s">
        <v>54</v>
      </c>
      <c r="H171" s="76">
        <f t="shared" si="52"/>
        <v>100</v>
      </c>
      <c r="I171" s="76">
        <f t="shared" si="52"/>
        <v>60</v>
      </c>
      <c r="J171" s="24">
        <f t="shared" si="50"/>
        <v>-40</v>
      </c>
      <c r="K171" s="24">
        <f t="shared" si="51"/>
        <v>60</v>
      </c>
      <c r="L171" s="31"/>
      <c r="N171" s="27"/>
    </row>
    <row r="172" spans="1:14" s="26" customFormat="1" ht="25.5">
      <c r="A172" s="1" t="s">
        <v>56</v>
      </c>
      <c r="B172" s="2" t="s">
        <v>33</v>
      </c>
      <c r="C172" s="2" t="s">
        <v>4</v>
      </c>
      <c r="D172" s="2" t="s">
        <v>5</v>
      </c>
      <c r="E172" s="3" t="s">
        <v>160</v>
      </c>
      <c r="F172" s="5">
        <v>99110</v>
      </c>
      <c r="G172" s="2" t="s">
        <v>17</v>
      </c>
      <c r="H172" s="72">
        <v>100</v>
      </c>
      <c r="I172" s="72">
        <v>60</v>
      </c>
      <c r="J172" s="24">
        <f t="shared" si="50"/>
        <v>-40</v>
      </c>
      <c r="K172" s="24">
        <f t="shared" si="51"/>
        <v>60</v>
      </c>
      <c r="L172" s="31"/>
      <c r="N172" s="27"/>
    </row>
    <row r="173" spans="1:14" s="26" customFormat="1" ht="25.5">
      <c r="A173" s="1" t="s">
        <v>156</v>
      </c>
      <c r="B173" s="2" t="s">
        <v>33</v>
      </c>
      <c r="C173" s="2" t="s">
        <v>4</v>
      </c>
      <c r="D173" s="2" t="s">
        <v>5</v>
      </c>
      <c r="E173" s="3" t="s">
        <v>157</v>
      </c>
      <c r="F173" s="4" t="s">
        <v>95</v>
      </c>
      <c r="G173" s="2"/>
      <c r="H173" s="83">
        <f t="shared" ref="H173:I182" si="53">H174</f>
        <v>400</v>
      </c>
      <c r="I173" s="83">
        <f t="shared" si="53"/>
        <v>73</v>
      </c>
      <c r="J173" s="24">
        <f t="shared" si="50"/>
        <v>-327</v>
      </c>
      <c r="K173" s="24">
        <f t="shared" si="51"/>
        <v>18.25</v>
      </c>
      <c r="L173" s="31"/>
      <c r="N173" s="27"/>
    </row>
    <row r="174" spans="1:14" s="26" customFormat="1" ht="12.75">
      <c r="A174" s="1" t="s">
        <v>158</v>
      </c>
      <c r="B174" s="2" t="s">
        <v>33</v>
      </c>
      <c r="C174" s="2" t="s">
        <v>4</v>
      </c>
      <c r="D174" s="2" t="s">
        <v>5</v>
      </c>
      <c r="E174" s="3" t="s">
        <v>157</v>
      </c>
      <c r="F174" s="5">
        <v>99110</v>
      </c>
      <c r="G174" s="2"/>
      <c r="H174" s="83">
        <f t="shared" si="53"/>
        <v>400</v>
      </c>
      <c r="I174" s="83">
        <f t="shared" si="53"/>
        <v>73</v>
      </c>
      <c r="J174" s="24">
        <f t="shared" si="50"/>
        <v>-327</v>
      </c>
      <c r="K174" s="24">
        <f t="shared" si="51"/>
        <v>18.25</v>
      </c>
      <c r="L174" s="31"/>
      <c r="N174" s="27"/>
    </row>
    <row r="175" spans="1:14" s="26" customFormat="1" ht="12.75">
      <c r="A175" s="1" t="s">
        <v>55</v>
      </c>
      <c r="B175" s="2" t="s">
        <v>33</v>
      </c>
      <c r="C175" s="2" t="s">
        <v>4</v>
      </c>
      <c r="D175" s="2" t="s">
        <v>5</v>
      </c>
      <c r="E175" s="3" t="s">
        <v>157</v>
      </c>
      <c r="F175" s="5">
        <v>99110</v>
      </c>
      <c r="G175" s="2" t="s">
        <v>54</v>
      </c>
      <c r="H175" s="76">
        <f t="shared" si="53"/>
        <v>400</v>
      </c>
      <c r="I175" s="76">
        <f t="shared" si="53"/>
        <v>73</v>
      </c>
      <c r="J175" s="24">
        <f t="shared" si="50"/>
        <v>-327</v>
      </c>
      <c r="K175" s="24">
        <f t="shared" si="51"/>
        <v>18.25</v>
      </c>
      <c r="L175" s="31"/>
      <c r="N175" s="27"/>
    </row>
    <row r="176" spans="1:14" s="26" customFormat="1" ht="25.5">
      <c r="A176" s="1" t="s">
        <v>56</v>
      </c>
      <c r="B176" s="2" t="s">
        <v>33</v>
      </c>
      <c r="C176" s="2" t="s">
        <v>4</v>
      </c>
      <c r="D176" s="2" t="s">
        <v>5</v>
      </c>
      <c r="E176" s="3" t="s">
        <v>157</v>
      </c>
      <c r="F176" s="5">
        <v>99110</v>
      </c>
      <c r="G176" s="2" t="s">
        <v>17</v>
      </c>
      <c r="H176" s="72">
        <v>400</v>
      </c>
      <c r="I176" s="72">
        <v>73</v>
      </c>
      <c r="J176" s="24">
        <f t="shared" si="50"/>
        <v>-327</v>
      </c>
      <c r="K176" s="24">
        <f t="shared" si="51"/>
        <v>18.25</v>
      </c>
      <c r="L176" s="31"/>
      <c r="N176" s="27"/>
    </row>
    <row r="177" spans="1:14" s="26" customFormat="1" ht="25.5">
      <c r="A177" s="1" t="s">
        <v>163</v>
      </c>
      <c r="B177" s="2" t="s">
        <v>33</v>
      </c>
      <c r="C177" s="2" t="s">
        <v>4</v>
      </c>
      <c r="D177" s="2" t="s">
        <v>5</v>
      </c>
      <c r="E177" s="3" t="s">
        <v>162</v>
      </c>
      <c r="F177" s="4" t="s">
        <v>95</v>
      </c>
      <c r="G177" s="2"/>
      <c r="H177" s="83">
        <f>H181+H184+H187+H178</f>
        <v>1848</v>
      </c>
      <c r="I177" s="83">
        <f>I181+I184+I187+I178</f>
        <v>450</v>
      </c>
      <c r="J177" s="24">
        <f t="shared" si="50"/>
        <v>-1398</v>
      </c>
      <c r="K177" s="24">
        <f t="shared" si="51"/>
        <v>24.350649350649352</v>
      </c>
      <c r="L177" s="31"/>
      <c r="N177" s="27"/>
    </row>
    <row r="178" spans="1:14" s="26" customFormat="1" ht="25.5">
      <c r="A178" s="1" t="s">
        <v>327</v>
      </c>
      <c r="B178" s="2" t="s">
        <v>33</v>
      </c>
      <c r="C178" s="2" t="s">
        <v>4</v>
      </c>
      <c r="D178" s="2" t="s">
        <v>5</v>
      </c>
      <c r="E178" s="3" t="s">
        <v>162</v>
      </c>
      <c r="F178" s="4" t="s">
        <v>328</v>
      </c>
      <c r="G178" s="2"/>
      <c r="H178" s="83">
        <f>H179</f>
        <v>1500</v>
      </c>
      <c r="I178" s="83">
        <f>I179</f>
        <v>450</v>
      </c>
      <c r="J178" s="24">
        <f t="shared" ref="J178:J180" si="54">I178-H178</f>
        <v>-1050</v>
      </c>
      <c r="K178" s="24">
        <f t="shared" ref="K178:K180" si="55">I178/H178*100</f>
        <v>30</v>
      </c>
      <c r="L178" s="31"/>
      <c r="N178" s="27"/>
    </row>
    <row r="179" spans="1:14" s="26" customFormat="1" ht="12.75">
      <c r="A179" s="1" t="s">
        <v>55</v>
      </c>
      <c r="B179" s="2" t="s">
        <v>33</v>
      </c>
      <c r="C179" s="2" t="s">
        <v>4</v>
      </c>
      <c r="D179" s="2" t="s">
        <v>5</v>
      </c>
      <c r="E179" s="3" t="s">
        <v>162</v>
      </c>
      <c r="F179" s="4" t="s">
        <v>328</v>
      </c>
      <c r="G179" s="2" t="s">
        <v>54</v>
      </c>
      <c r="H179" s="83">
        <f>H180</f>
        <v>1500</v>
      </c>
      <c r="I179" s="83">
        <f>I180</f>
        <v>450</v>
      </c>
      <c r="J179" s="24">
        <f t="shared" si="54"/>
        <v>-1050</v>
      </c>
      <c r="K179" s="24">
        <f t="shared" si="55"/>
        <v>30</v>
      </c>
      <c r="L179" s="31"/>
      <c r="N179" s="27"/>
    </row>
    <row r="180" spans="1:14" s="26" customFormat="1" ht="25.5">
      <c r="A180" s="1" t="s">
        <v>56</v>
      </c>
      <c r="B180" s="2" t="s">
        <v>33</v>
      </c>
      <c r="C180" s="2" t="s">
        <v>4</v>
      </c>
      <c r="D180" s="2" t="s">
        <v>5</v>
      </c>
      <c r="E180" s="3" t="s">
        <v>162</v>
      </c>
      <c r="F180" s="5">
        <v>72101</v>
      </c>
      <c r="G180" s="2" t="s">
        <v>17</v>
      </c>
      <c r="H180" s="72">
        <v>1500</v>
      </c>
      <c r="I180" s="72">
        <v>450</v>
      </c>
      <c r="J180" s="24">
        <f t="shared" si="54"/>
        <v>-1050</v>
      </c>
      <c r="K180" s="24">
        <f t="shared" si="55"/>
        <v>30</v>
      </c>
      <c r="L180" s="31"/>
      <c r="N180" s="27"/>
    </row>
    <row r="181" spans="1:14" s="26" customFormat="1" ht="25.5">
      <c r="A181" s="1" t="s">
        <v>326</v>
      </c>
      <c r="B181" s="2" t="s">
        <v>33</v>
      </c>
      <c r="C181" s="2" t="s">
        <v>4</v>
      </c>
      <c r="D181" s="2" t="s">
        <v>5</v>
      </c>
      <c r="E181" s="3" t="s">
        <v>162</v>
      </c>
      <c r="F181" s="5" t="s">
        <v>233</v>
      </c>
      <c r="G181" s="2"/>
      <c r="H181" s="83">
        <f t="shared" si="53"/>
        <v>200</v>
      </c>
      <c r="I181" s="83">
        <f t="shared" si="53"/>
        <v>0</v>
      </c>
      <c r="J181" s="24">
        <f t="shared" si="50"/>
        <v>-200</v>
      </c>
      <c r="K181" s="24">
        <f t="shared" si="51"/>
        <v>0</v>
      </c>
      <c r="L181" s="31"/>
      <c r="N181" s="27"/>
    </row>
    <row r="182" spans="1:14" s="26" customFormat="1" ht="12.75">
      <c r="A182" s="1" t="s">
        <v>55</v>
      </c>
      <c r="B182" s="2" t="s">
        <v>33</v>
      </c>
      <c r="C182" s="2" t="s">
        <v>4</v>
      </c>
      <c r="D182" s="2" t="s">
        <v>5</v>
      </c>
      <c r="E182" s="3" t="s">
        <v>162</v>
      </c>
      <c r="F182" s="5" t="s">
        <v>233</v>
      </c>
      <c r="G182" s="2" t="s">
        <v>54</v>
      </c>
      <c r="H182" s="76">
        <f t="shared" si="53"/>
        <v>200</v>
      </c>
      <c r="I182" s="76">
        <f t="shared" si="53"/>
        <v>0</v>
      </c>
      <c r="J182" s="24">
        <f t="shared" si="50"/>
        <v>-200</v>
      </c>
      <c r="K182" s="24">
        <f t="shared" si="51"/>
        <v>0</v>
      </c>
      <c r="L182" s="31"/>
      <c r="N182" s="27"/>
    </row>
    <row r="183" spans="1:14" s="26" customFormat="1" ht="25.5">
      <c r="A183" s="1" t="s">
        <v>56</v>
      </c>
      <c r="B183" s="2" t="s">
        <v>33</v>
      </c>
      <c r="C183" s="2" t="s">
        <v>4</v>
      </c>
      <c r="D183" s="2" t="s">
        <v>5</v>
      </c>
      <c r="E183" s="3" t="s">
        <v>162</v>
      </c>
      <c r="F183" s="5" t="s">
        <v>233</v>
      </c>
      <c r="G183" s="2" t="s">
        <v>17</v>
      </c>
      <c r="H183" s="72">
        <v>200</v>
      </c>
      <c r="I183" s="72">
        <v>0</v>
      </c>
      <c r="J183" s="24">
        <f t="shared" si="50"/>
        <v>-200</v>
      </c>
      <c r="K183" s="24">
        <f t="shared" si="51"/>
        <v>0</v>
      </c>
      <c r="L183" s="31"/>
      <c r="N183" s="27"/>
    </row>
    <row r="184" spans="1:14" s="26" customFormat="1" ht="51">
      <c r="A184" s="1" t="s">
        <v>322</v>
      </c>
      <c r="B184" s="2" t="s">
        <v>33</v>
      </c>
      <c r="C184" s="2" t="s">
        <v>4</v>
      </c>
      <c r="D184" s="2" t="s">
        <v>5</v>
      </c>
      <c r="E184" s="3" t="s">
        <v>162</v>
      </c>
      <c r="F184" s="5" t="s">
        <v>323</v>
      </c>
      <c r="G184" s="2"/>
      <c r="H184" s="83">
        <f>H185</f>
        <v>95</v>
      </c>
      <c r="I184" s="83">
        <f>I185</f>
        <v>0</v>
      </c>
      <c r="J184" s="24">
        <f t="shared" ref="J184:J189" si="56">I184-H184</f>
        <v>-95</v>
      </c>
      <c r="K184" s="24">
        <f t="shared" ref="K184:K189" si="57">I184/H184*100</f>
        <v>0</v>
      </c>
      <c r="L184" s="31"/>
      <c r="N184" s="27"/>
    </row>
    <row r="185" spans="1:14" s="26" customFormat="1" ht="12.75">
      <c r="A185" s="1" t="s">
        <v>55</v>
      </c>
      <c r="B185" s="2" t="s">
        <v>33</v>
      </c>
      <c r="C185" s="2" t="s">
        <v>4</v>
      </c>
      <c r="D185" s="2" t="s">
        <v>5</v>
      </c>
      <c r="E185" s="3" t="s">
        <v>162</v>
      </c>
      <c r="F185" s="5" t="s">
        <v>323</v>
      </c>
      <c r="G185" s="2" t="s">
        <v>54</v>
      </c>
      <c r="H185" s="83">
        <f>H186</f>
        <v>95</v>
      </c>
      <c r="I185" s="83">
        <f>I186</f>
        <v>0</v>
      </c>
      <c r="J185" s="24">
        <f t="shared" si="56"/>
        <v>-95</v>
      </c>
      <c r="K185" s="24">
        <f t="shared" si="57"/>
        <v>0</v>
      </c>
      <c r="L185" s="31"/>
      <c r="N185" s="27"/>
    </row>
    <row r="186" spans="1:14" s="26" customFormat="1" ht="25.5">
      <c r="A186" s="1" t="s">
        <v>56</v>
      </c>
      <c r="B186" s="2" t="s">
        <v>33</v>
      </c>
      <c r="C186" s="2" t="s">
        <v>4</v>
      </c>
      <c r="D186" s="2" t="s">
        <v>5</v>
      </c>
      <c r="E186" s="3" t="s">
        <v>162</v>
      </c>
      <c r="F186" s="5" t="s">
        <v>323</v>
      </c>
      <c r="G186" s="2" t="s">
        <v>17</v>
      </c>
      <c r="H186" s="72">
        <v>95</v>
      </c>
      <c r="I186" s="72">
        <v>0</v>
      </c>
      <c r="J186" s="24">
        <f t="shared" si="56"/>
        <v>-95</v>
      </c>
      <c r="K186" s="24">
        <f t="shared" si="57"/>
        <v>0</v>
      </c>
      <c r="L186" s="31"/>
      <c r="N186" s="27"/>
    </row>
    <row r="187" spans="1:14" s="26" customFormat="1" ht="51">
      <c r="A187" s="48" t="s">
        <v>324</v>
      </c>
      <c r="B187" s="2" t="s">
        <v>33</v>
      </c>
      <c r="C187" s="2" t="s">
        <v>4</v>
      </c>
      <c r="D187" s="2" t="s">
        <v>5</v>
      </c>
      <c r="E187" s="3" t="s">
        <v>162</v>
      </c>
      <c r="F187" s="5" t="s">
        <v>325</v>
      </c>
      <c r="G187" s="2"/>
      <c r="H187" s="83">
        <f>H188</f>
        <v>53</v>
      </c>
      <c r="I187" s="83">
        <f>I188</f>
        <v>0</v>
      </c>
      <c r="J187" s="24">
        <f t="shared" si="56"/>
        <v>-53</v>
      </c>
      <c r="K187" s="24">
        <f t="shared" si="57"/>
        <v>0</v>
      </c>
      <c r="L187" s="31"/>
      <c r="N187" s="27"/>
    </row>
    <row r="188" spans="1:14" s="26" customFormat="1" ht="12.75">
      <c r="A188" s="1" t="s">
        <v>55</v>
      </c>
      <c r="B188" s="2" t="s">
        <v>33</v>
      </c>
      <c r="C188" s="2" t="s">
        <v>4</v>
      </c>
      <c r="D188" s="2" t="s">
        <v>5</v>
      </c>
      <c r="E188" s="3" t="s">
        <v>162</v>
      </c>
      <c r="F188" s="5" t="s">
        <v>325</v>
      </c>
      <c r="G188" s="2" t="s">
        <v>54</v>
      </c>
      <c r="H188" s="83">
        <f>H189</f>
        <v>53</v>
      </c>
      <c r="I188" s="83">
        <f>I189</f>
        <v>0</v>
      </c>
      <c r="J188" s="24">
        <f t="shared" si="56"/>
        <v>-53</v>
      </c>
      <c r="K188" s="24">
        <f t="shared" si="57"/>
        <v>0</v>
      </c>
      <c r="L188" s="31"/>
      <c r="N188" s="27"/>
    </row>
    <row r="189" spans="1:14" s="26" customFormat="1" ht="25.5">
      <c r="A189" s="1" t="s">
        <v>56</v>
      </c>
      <c r="B189" s="2" t="s">
        <v>33</v>
      </c>
      <c r="C189" s="2" t="s">
        <v>4</v>
      </c>
      <c r="D189" s="2" t="s">
        <v>5</v>
      </c>
      <c r="E189" s="3" t="s">
        <v>162</v>
      </c>
      <c r="F189" s="5" t="s">
        <v>325</v>
      </c>
      <c r="G189" s="2" t="s">
        <v>17</v>
      </c>
      <c r="H189" s="72">
        <v>53</v>
      </c>
      <c r="I189" s="72">
        <v>0</v>
      </c>
      <c r="J189" s="24">
        <f t="shared" si="56"/>
        <v>-53</v>
      </c>
      <c r="K189" s="24">
        <f t="shared" si="57"/>
        <v>0</v>
      </c>
      <c r="L189" s="31"/>
      <c r="N189" s="27"/>
    </row>
    <row r="190" spans="1:14" s="26" customFormat="1" ht="25.5">
      <c r="A190" s="1" t="s">
        <v>175</v>
      </c>
      <c r="B190" s="2" t="s">
        <v>33</v>
      </c>
      <c r="C190" s="2" t="s">
        <v>4</v>
      </c>
      <c r="D190" s="2" t="s">
        <v>5</v>
      </c>
      <c r="E190" s="3" t="s">
        <v>173</v>
      </c>
      <c r="F190" s="4" t="s">
        <v>95</v>
      </c>
      <c r="G190" s="2"/>
      <c r="H190" s="83">
        <f>H191</f>
        <v>1876.3</v>
      </c>
      <c r="I190" s="83">
        <f>I191</f>
        <v>518.70000000000005</v>
      </c>
      <c r="J190" s="24">
        <f t="shared" si="50"/>
        <v>-1357.6</v>
      </c>
      <c r="K190" s="24">
        <f t="shared" si="51"/>
        <v>27.644832915845019</v>
      </c>
      <c r="L190" s="31"/>
      <c r="N190" s="27"/>
    </row>
    <row r="191" spans="1:14" s="26" customFormat="1" ht="12.75">
      <c r="A191" s="1" t="s">
        <v>174</v>
      </c>
      <c r="B191" s="2" t="s">
        <v>33</v>
      </c>
      <c r="C191" s="2" t="s">
        <v>4</v>
      </c>
      <c r="D191" s="2" t="s">
        <v>5</v>
      </c>
      <c r="E191" s="3" t="s">
        <v>173</v>
      </c>
      <c r="F191" s="5">
        <v>99110</v>
      </c>
      <c r="G191" s="2"/>
      <c r="H191" s="83">
        <f>H192</f>
        <v>1876.3</v>
      </c>
      <c r="I191" s="83">
        <f>I192</f>
        <v>518.70000000000005</v>
      </c>
      <c r="J191" s="24">
        <f t="shared" si="50"/>
        <v>-1357.6</v>
      </c>
      <c r="K191" s="24">
        <f t="shared" si="51"/>
        <v>27.644832915845019</v>
      </c>
      <c r="L191" s="31"/>
      <c r="N191" s="27"/>
    </row>
    <row r="192" spans="1:14" s="26" customFormat="1" ht="12.75">
      <c r="A192" s="1" t="s">
        <v>55</v>
      </c>
      <c r="B192" s="2" t="s">
        <v>33</v>
      </c>
      <c r="C192" s="2" t="s">
        <v>4</v>
      </c>
      <c r="D192" s="2" t="s">
        <v>5</v>
      </c>
      <c r="E192" s="3" t="s">
        <v>173</v>
      </c>
      <c r="F192" s="5">
        <v>99110</v>
      </c>
      <c r="G192" s="2" t="s">
        <v>54</v>
      </c>
      <c r="H192" s="76">
        <f t="shared" ref="H192:I192" si="58">H193</f>
        <v>1876.3</v>
      </c>
      <c r="I192" s="76">
        <f t="shared" si="58"/>
        <v>518.70000000000005</v>
      </c>
      <c r="J192" s="24">
        <f t="shared" si="50"/>
        <v>-1357.6</v>
      </c>
      <c r="K192" s="24">
        <f t="shared" si="51"/>
        <v>27.644832915845019</v>
      </c>
      <c r="L192" s="31"/>
      <c r="N192" s="27"/>
    </row>
    <row r="193" spans="1:14" s="26" customFormat="1" ht="25.5">
      <c r="A193" s="1" t="s">
        <v>56</v>
      </c>
      <c r="B193" s="2" t="s">
        <v>33</v>
      </c>
      <c r="C193" s="2" t="s">
        <v>4</v>
      </c>
      <c r="D193" s="2" t="s">
        <v>5</v>
      </c>
      <c r="E193" s="3" t="s">
        <v>173</v>
      </c>
      <c r="F193" s="5">
        <v>99110</v>
      </c>
      <c r="G193" s="2" t="s">
        <v>17</v>
      </c>
      <c r="H193" s="72">
        <v>1876.3</v>
      </c>
      <c r="I193" s="72">
        <v>518.70000000000005</v>
      </c>
      <c r="J193" s="24">
        <f t="shared" si="50"/>
        <v>-1357.6</v>
      </c>
      <c r="K193" s="24">
        <f t="shared" si="51"/>
        <v>27.644832915845019</v>
      </c>
      <c r="L193" s="31"/>
      <c r="N193" s="27"/>
    </row>
    <row r="194" spans="1:14" s="26" customFormat="1" ht="25.5">
      <c r="A194" s="1" t="s">
        <v>172</v>
      </c>
      <c r="B194" s="2" t="s">
        <v>33</v>
      </c>
      <c r="C194" s="2" t="s">
        <v>4</v>
      </c>
      <c r="D194" s="2" t="s">
        <v>5</v>
      </c>
      <c r="E194" s="3" t="s">
        <v>170</v>
      </c>
      <c r="F194" s="4" t="s">
        <v>95</v>
      </c>
      <c r="G194" s="2"/>
      <c r="H194" s="83">
        <f>H195+H198</f>
        <v>75000</v>
      </c>
      <c r="I194" s="83">
        <f>I195+I198</f>
        <v>54000</v>
      </c>
      <c r="J194" s="24">
        <f t="shared" si="50"/>
        <v>-21000</v>
      </c>
      <c r="K194" s="24">
        <f t="shared" si="51"/>
        <v>72</v>
      </c>
      <c r="L194" s="31"/>
      <c r="N194" s="27"/>
    </row>
    <row r="195" spans="1:14" s="26" customFormat="1" ht="25.5">
      <c r="A195" s="1" t="s">
        <v>171</v>
      </c>
      <c r="B195" s="2" t="s">
        <v>33</v>
      </c>
      <c r="C195" s="2" t="s">
        <v>4</v>
      </c>
      <c r="D195" s="2" t="s">
        <v>5</v>
      </c>
      <c r="E195" s="3" t="s">
        <v>170</v>
      </c>
      <c r="F195" s="3">
        <v>55550</v>
      </c>
      <c r="G195" s="2"/>
      <c r="H195" s="83">
        <f t="shared" ref="H195:I196" si="59">H196</f>
        <v>5000</v>
      </c>
      <c r="I195" s="83">
        <f t="shared" si="59"/>
        <v>5000</v>
      </c>
      <c r="J195" s="24">
        <f t="shared" si="50"/>
        <v>0</v>
      </c>
      <c r="K195" s="24">
        <f t="shared" si="51"/>
        <v>100</v>
      </c>
      <c r="L195" s="31"/>
      <c r="N195" s="27"/>
    </row>
    <row r="196" spans="1:14" s="26" customFormat="1" ht="12.75">
      <c r="A196" s="1" t="s">
        <v>55</v>
      </c>
      <c r="B196" s="2" t="s">
        <v>33</v>
      </c>
      <c r="C196" s="2" t="s">
        <v>4</v>
      </c>
      <c r="D196" s="2" t="s">
        <v>5</v>
      </c>
      <c r="E196" s="3" t="s">
        <v>170</v>
      </c>
      <c r="F196" s="3">
        <v>55550</v>
      </c>
      <c r="G196" s="2" t="s">
        <v>54</v>
      </c>
      <c r="H196" s="76">
        <f t="shared" si="59"/>
        <v>5000</v>
      </c>
      <c r="I196" s="76">
        <f t="shared" si="59"/>
        <v>5000</v>
      </c>
      <c r="J196" s="24">
        <f t="shared" si="50"/>
        <v>0</v>
      </c>
      <c r="K196" s="24">
        <f t="shared" si="51"/>
        <v>100</v>
      </c>
      <c r="L196" s="31"/>
      <c r="N196" s="27"/>
    </row>
    <row r="197" spans="1:14" s="26" customFormat="1" ht="25.5">
      <c r="A197" s="1" t="s">
        <v>56</v>
      </c>
      <c r="B197" s="2" t="s">
        <v>33</v>
      </c>
      <c r="C197" s="2" t="s">
        <v>4</v>
      </c>
      <c r="D197" s="2" t="s">
        <v>5</v>
      </c>
      <c r="E197" s="3" t="s">
        <v>170</v>
      </c>
      <c r="F197" s="3">
        <v>55550</v>
      </c>
      <c r="G197" s="2" t="s">
        <v>17</v>
      </c>
      <c r="H197" s="72">
        <v>5000</v>
      </c>
      <c r="I197" s="72">
        <v>5000</v>
      </c>
      <c r="J197" s="24">
        <f t="shared" si="50"/>
        <v>0</v>
      </c>
      <c r="K197" s="24">
        <f t="shared" si="51"/>
        <v>100</v>
      </c>
      <c r="L197" s="31"/>
      <c r="N197" s="27"/>
    </row>
    <row r="198" spans="1:14" s="26" customFormat="1" ht="38.25">
      <c r="A198" s="1" t="s">
        <v>292</v>
      </c>
      <c r="B198" s="2" t="s">
        <v>33</v>
      </c>
      <c r="C198" s="2" t="s">
        <v>4</v>
      </c>
      <c r="D198" s="2" t="s">
        <v>5</v>
      </c>
      <c r="E198" s="3" t="s">
        <v>170</v>
      </c>
      <c r="F198" s="3">
        <v>54240</v>
      </c>
      <c r="G198" s="2"/>
      <c r="H198" s="83">
        <f>H199</f>
        <v>70000</v>
      </c>
      <c r="I198" s="83">
        <f>I199</f>
        <v>49000</v>
      </c>
      <c r="J198" s="24">
        <f t="shared" ref="J198:J200" si="60">I198-H198</f>
        <v>-21000</v>
      </c>
      <c r="K198" s="24">
        <f t="shared" ref="K198:K200" si="61">I198/H198*100</f>
        <v>70</v>
      </c>
      <c r="L198" s="31"/>
      <c r="N198" s="27"/>
    </row>
    <row r="199" spans="1:14" s="26" customFormat="1" ht="12.75">
      <c r="A199" s="1" t="s">
        <v>55</v>
      </c>
      <c r="B199" s="2" t="s">
        <v>33</v>
      </c>
      <c r="C199" s="2" t="s">
        <v>4</v>
      </c>
      <c r="D199" s="2" t="s">
        <v>5</v>
      </c>
      <c r="E199" s="3" t="s">
        <v>170</v>
      </c>
      <c r="F199" s="3">
        <v>54240</v>
      </c>
      <c r="G199" s="2" t="s">
        <v>54</v>
      </c>
      <c r="H199" s="83">
        <f>H200</f>
        <v>70000</v>
      </c>
      <c r="I199" s="83">
        <f>I200</f>
        <v>49000</v>
      </c>
      <c r="J199" s="24">
        <f t="shared" si="60"/>
        <v>-21000</v>
      </c>
      <c r="K199" s="24">
        <f t="shared" si="61"/>
        <v>70</v>
      </c>
      <c r="L199" s="31"/>
      <c r="N199" s="27"/>
    </row>
    <row r="200" spans="1:14" s="26" customFormat="1" ht="25.5">
      <c r="A200" s="1" t="s">
        <v>56</v>
      </c>
      <c r="B200" s="2" t="s">
        <v>33</v>
      </c>
      <c r="C200" s="2" t="s">
        <v>4</v>
      </c>
      <c r="D200" s="2" t="s">
        <v>5</v>
      </c>
      <c r="E200" s="3" t="s">
        <v>170</v>
      </c>
      <c r="F200" s="3">
        <v>54240</v>
      </c>
      <c r="G200" s="2" t="s">
        <v>17</v>
      </c>
      <c r="H200" s="72">
        <f>4000+66000</f>
        <v>70000</v>
      </c>
      <c r="I200" s="72">
        <v>49000</v>
      </c>
      <c r="J200" s="24">
        <f t="shared" si="60"/>
        <v>-21000</v>
      </c>
      <c r="K200" s="24">
        <f t="shared" si="61"/>
        <v>70</v>
      </c>
      <c r="L200" s="31"/>
      <c r="N200" s="27"/>
    </row>
    <row r="201" spans="1:14" s="26" customFormat="1" ht="12.75">
      <c r="A201" s="1" t="s">
        <v>30</v>
      </c>
      <c r="B201" s="2" t="s">
        <v>33</v>
      </c>
      <c r="C201" s="2" t="s">
        <v>4</v>
      </c>
      <c r="D201" s="2" t="s">
        <v>4</v>
      </c>
      <c r="E201" s="2"/>
      <c r="F201" s="2"/>
      <c r="G201" s="2"/>
      <c r="H201" s="76">
        <f>H202</f>
        <v>2371.6</v>
      </c>
      <c r="I201" s="76">
        <f>I202</f>
        <v>1629.6</v>
      </c>
      <c r="J201" s="24">
        <f t="shared" si="50"/>
        <v>-742</v>
      </c>
      <c r="K201" s="24">
        <f t="shared" si="51"/>
        <v>68.713105076741442</v>
      </c>
      <c r="L201" s="31"/>
      <c r="N201" s="27"/>
    </row>
    <row r="202" spans="1:14" s="26" customFormat="1" ht="25.5">
      <c r="A202" s="1" t="s">
        <v>205</v>
      </c>
      <c r="B202" s="2" t="s">
        <v>33</v>
      </c>
      <c r="C202" s="2" t="s">
        <v>4</v>
      </c>
      <c r="D202" s="2" t="s">
        <v>4</v>
      </c>
      <c r="E202" s="5">
        <v>75000</v>
      </c>
      <c r="F202" s="4" t="s">
        <v>95</v>
      </c>
      <c r="G202" s="2"/>
      <c r="H202" s="76">
        <f t="shared" ref="H202:I203" si="62">H203</f>
        <v>2371.6</v>
      </c>
      <c r="I202" s="76">
        <f t="shared" si="62"/>
        <v>1629.6</v>
      </c>
      <c r="J202" s="24">
        <f t="shared" si="50"/>
        <v>-742</v>
      </c>
      <c r="K202" s="24">
        <f t="shared" si="51"/>
        <v>68.713105076741442</v>
      </c>
      <c r="L202" s="29"/>
      <c r="N202" s="27"/>
    </row>
    <row r="203" spans="1:14" s="26" customFormat="1" ht="12.75">
      <c r="A203" s="1" t="s">
        <v>180</v>
      </c>
      <c r="B203" s="2" t="s">
        <v>33</v>
      </c>
      <c r="C203" s="2" t="s">
        <v>4</v>
      </c>
      <c r="D203" s="2" t="s">
        <v>4</v>
      </c>
      <c r="E203" s="3">
        <v>75005</v>
      </c>
      <c r="F203" s="4" t="s">
        <v>95</v>
      </c>
      <c r="G203" s="2"/>
      <c r="H203" s="76">
        <f t="shared" si="62"/>
        <v>2371.6</v>
      </c>
      <c r="I203" s="76">
        <f t="shared" si="62"/>
        <v>1629.6</v>
      </c>
      <c r="J203" s="24">
        <f t="shared" si="50"/>
        <v>-742</v>
      </c>
      <c r="K203" s="24">
        <f t="shared" si="51"/>
        <v>68.713105076741442</v>
      </c>
      <c r="L203" s="29"/>
      <c r="N203" s="30"/>
    </row>
    <row r="204" spans="1:14" s="26" customFormat="1" ht="12.75">
      <c r="A204" s="1" t="s">
        <v>181</v>
      </c>
      <c r="B204" s="2" t="s">
        <v>33</v>
      </c>
      <c r="C204" s="2" t="s">
        <v>4</v>
      </c>
      <c r="D204" s="2" t="s">
        <v>4</v>
      </c>
      <c r="E204" s="3">
        <v>75005</v>
      </c>
      <c r="F204" s="11" t="s">
        <v>103</v>
      </c>
      <c r="G204" s="2"/>
      <c r="H204" s="76">
        <f>H205+H209+H207</f>
        <v>2371.6</v>
      </c>
      <c r="I204" s="76">
        <f>I205+I209+I207</f>
        <v>1629.6</v>
      </c>
      <c r="J204" s="24">
        <f t="shared" si="50"/>
        <v>-742</v>
      </c>
      <c r="K204" s="24">
        <f t="shared" si="51"/>
        <v>68.713105076741442</v>
      </c>
      <c r="L204" s="29"/>
      <c r="N204" s="30"/>
    </row>
    <row r="205" spans="1:14" s="26" customFormat="1" ht="38.25">
      <c r="A205" s="1" t="s">
        <v>51</v>
      </c>
      <c r="B205" s="2" t="s">
        <v>33</v>
      </c>
      <c r="C205" s="2" t="s">
        <v>4</v>
      </c>
      <c r="D205" s="2" t="s">
        <v>4</v>
      </c>
      <c r="E205" s="3">
        <v>75005</v>
      </c>
      <c r="F205" s="11" t="s">
        <v>103</v>
      </c>
      <c r="G205" s="2" t="s">
        <v>50</v>
      </c>
      <c r="H205" s="76">
        <f>H206</f>
        <v>2189.1</v>
      </c>
      <c r="I205" s="76">
        <f>I206</f>
        <v>1517.5</v>
      </c>
      <c r="J205" s="24">
        <f t="shared" si="50"/>
        <v>-671.59999999999991</v>
      </c>
      <c r="K205" s="24">
        <f t="shared" si="51"/>
        <v>69.320725412269894</v>
      </c>
      <c r="L205" s="29"/>
      <c r="N205" s="30"/>
    </row>
    <row r="206" spans="1:14" s="26" customFormat="1" ht="12.75">
      <c r="A206" s="49" t="s">
        <v>67</v>
      </c>
      <c r="B206" s="2" t="s">
        <v>33</v>
      </c>
      <c r="C206" s="2" t="s">
        <v>4</v>
      </c>
      <c r="D206" s="2" t="s">
        <v>4</v>
      </c>
      <c r="E206" s="3">
        <v>75005</v>
      </c>
      <c r="F206" s="11" t="s">
        <v>103</v>
      </c>
      <c r="G206" s="2" t="s">
        <v>66</v>
      </c>
      <c r="H206" s="72">
        <v>2189.1</v>
      </c>
      <c r="I206" s="72">
        <v>1517.5</v>
      </c>
      <c r="J206" s="24">
        <f t="shared" si="50"/>
        <v>-671.59999999999991</v>
      </c>
      <c r="K206" s="24">
        <f t="shared" si="51"/>
        <v>69.320725412269894</v>
      </c>
      <c r="L206" s="29"/>
      <c r="N206" s="30"/>
    </row>
    <row r="207" spans="1:14" s="26" customFormat="1" ht="12.75">
      <c r="A207" s="1" t="s">
        <v>55</v>
      </c>
      <c r="B207" s="2" t="s">
        <v>33</v>
      </c>
      <c r="C207" s="2" t="s">
        <v>4</v>
      </c>
      <c r="D207" s="2" t="s">
        <v>4</v>
      </c>
      <c r="E207" s="3">
        <v>75005</v>
      </c>
      <c r="F207" s="11" t="s">
        <v>103</v>
      </c>
      <c r="G207" s="2" t="s">
        <v>54</v>
      </c>
      <c r="H207" s="83">
        <f>H208</f>
        <v>7.5</v>
      </c>
      <c r="I207" s="83">
        <f>I208</f>
        <v>4.8</v>
      </c>
      <c r="J207" s="24"/>
      <c r="K207" s="24"/>
      <c r="L207" s="29"/>
      <c r="N207" s="30"/>
    </row>
    <row r="208" spans="1:14" s="26" customFormat="1" ht="25.5">
      <c r="A208" s="1" t="s">
        <v>56</v>
      </c>
      <c r="B208" s="2" t="s">
        <v>33</v>
      </c>
      <c r="C208" s="2" t="s">
        <v>4</v>
      </c>
      <c r="D208" s="2" t="s">
        <v>4</v>
      </c>
      <c r="E208" s="3">
        <v>75005</v>
      </c>
      <c r="F208" s="11" t="s">
        <v>103</v>
      </c>
      <c r="G208" s="2" t="s">
        <v>17</v>
      </c>
      <c r="H208" s="72">
        <v>7.5</v>
      </c>
      <c r="I208" s="72">
        <v>4.8</v>
      </c>
      <c r="J208" s="24">
        <f t="shared" ref="J208" si="63">I208-H208</f>
        <v>-2.7</v>
      </c>
      <c r="K208" s="24">
        <f t="shared" ref="K208" si="64">I208/H208*100</f>
        <v>64</v>
      </c>
      <c r="L208" s="31"/>
      <c r="N208" s="27"/>
    </row>
    <row r="209" spans="1:14" s="26" customFormat="1" ht="12.75">
      <c r="A209" s="1" t="s">
        <v>59</v>
      </c>
      <c r="B209" s="2" t="s">
        <v>33</v>
      </c>
      <c r="C209" s="2" t="s">
        <v>4</v>
      </c>
      <c r="D209" s="2" t="s">
        <v>4</v>
      </c>
      <c r="E209" s="3">
        <v>75005</v>
      </c>
      <c r="F209" s="11" t="s">
        <v>103</v>
      </c>
      <c r="G209" s="2" t="s">
        <v>57</v>
      </c>
      <c r="H209" s="76">
        <f>H210</f>
        <v>175</v>
      </c>
      <c r="I209" s="76">
        <f>I210</f>
        <v>107.3</v>
      </c>
      <c r="J209" s="24">
        <f t="shared" si="50"/>
        <v>-67.7</v>
      </c>
      <c r="K209" s="24">
        <f t="shared" si="51"/>
        <v>61.31428571428571</v>
      </c>
      <c r="L209" s="31"/>
      <c r="N209" s="27"/>
    </row>
    <row r="210" spans="1:14" s="26" customFormat="1" ht="12.75">
      <c r="A210" s="1" t="s">
        <v>60</v>
      </c>
      <c r="B210" s="2" t="s">
        <v>33</v>
      </c>
      <c r="C210" s="2" t="s">
        <v>4</v>
      </c>
      <c r="D210" s="2" t="s">
        <v>4</v>
      </c>
      <c r="E210" s="3">
        <v>75005</v>
      </c>
      <c r="F210" s="11" t="s">
        <v>103</v>
      </c>
      <c r="G210" s="2" t="s">
        <v>58</v>
      </c>
      <c r="H210" s="72">
        <v>175</v>
      </c>
      <c r="I210" s="72">
        <v>107.3</v>
      </c>
      <c r="J210" s="24">
        <f t="shared" si="50"/>
        <v>-67.7</v>
      </c>
      <c r="K210" s="24">
        <f t="shared" si="51"/>
        <v>61.31428571428571</v>
      </c>
      <c r="L210" s="31"/>
      <c r="N210" s="27"/>
    </row>
    <row r="211" spans="1:14" s="26" customFormat="1" ht="12.75">
      <c r="A211" s="1" t="s">
        <v>293</v>
      </c>
      <c r="B211" s="39" t="s">
        <v>33</v>
      </c>
      <c r="C211" s="39" t="s">
        <v>2</v>
      </c>
      <c r="D211" s="2"/>
      <c r="E211" s="3"/>
      <c r="F211" s="11"/>
      <c r="G211" s="2"/>
      <c r="H211" s="83">
        <f t="shared" ref="H211:I213" si="65">H212</f>
        <v>48.6</v>
      </c>
      <c r="I211" s="83">
        <f t="shared" si="65"/>
        <v>40</v>
      </c>
      <c r="J211" s="24">
        <f t="shared" ref="J211" si="66">I211-H211</f>
        <v>-8.6000000000000014</v>
      </c>
      <c r="K211" s="24">
        <f t="shared" ref="K211" si="67">I211/H211*100</f>
        <v>82.304526748971199</v>
      </c>
      <c r="L211" s="31"/>
      <c r="N211" s="27"/>
    </row>
    <row r="212" spans="1:14" s="26" customFormat="1" ht="12.75">
      <c r="A212" s="1" t="s">
        <v>294</v>
      </c>
      <c r="B212" s="2" t="s">
        <v>33</v>
      </c>
      <c r="C212" s="2" t="s">
        <v>2</v>
      </c>
      <c r="D212" s="2" t="s">
        <v>4</v>
      </c>
      <c r="E212" s="3"/>
      <c r="F212" s="11"/>
      <c r="G212" s="2"/>
      <c r="H212" s="83">
        <f t="shared" si="65"/>
        <v>48.6</v>
      </c>
      <c r="I212" s="83">
        <f t="shared" si="65"/>
        <v>40</v>
      </c>
      <c r="J212" s="24">
        <f t="shared" si="50"/>
        <v>-8.6000000000000014</v>
      </c>
      <c r="K212" s="24">
        <f t="shared" si="51"/>
        <v>82.304526748971199</v>
      </c>
      <c r="L212" s="31"/>
      <c r="N212" s="27"/>
    </row>
    <row r="213" spans="1:14" s="26" customFormat="1" ht="12.75">
      <c r="A213" s="1" t="s">
        <v>295</v>
      </c>
      <c r="B213" s="2" t="s">
        <v>33</v>
      </c>
      <c r="C213" s="2" t="s">
        <v>2</v>
      </c>
      <c r="D213" s="2" t="s">
        <v>4</v>
      </c>
      <c r="E213" s="3">
        <v>75014</v>
      </c>
      <c r="F213" s="4" t="s">
        <v>95</v>
      </c>
      <c r="G213" s="2"/>
      <c r="H213" s="83">
        <f t="shared" si="65"/>
        <v>48.6</v>
      </c>
      <c r="I213" s="83">
        <f t="shared" si="65"/>
        <v>40</v>
      </c>
      <c r="J213" s="24">
        <f t="shared" si="50"/>
        <v>-8.6000000000000014</v>
      </c>
      <c r="K213" s="24">
        <f t="shared" si="51"/>
        <v>82.304526748971199</v>
      </c>
      <c r="L213" s="31"/>
      <c r="N213" s="27"/>
    </row>
    <row r="214" spans="1:14" s="26" customFormat="1" ht="12.75">
      <c r="A214" s="1" t="s">
        <v>296</v>
      </c>
      <c r="B214" s="2" t="s">
        <v>33</v>
      </c>
      <c r="C214" s="2" t="s">
        <v>2</v>
      </c>
      <c r="D214" s="2" t="s">
        <v>4</v>
      </c>
      <c r="E214" s="3">
        <v>75014</v>
      </c>
      <c r="F214" s="3">
        <v>99110</v>
      </c>
      <c r="G214" s="2"/>
      <c r="H214" s="83">
        <f>H215+H217</f>
        <v>48.6</v>
      </c>
      <c r="I214" s="83">
        <f>I215+I217</f>
        <v>40</v>
      </c>
      <c r="J214" s="24">
        <f t="shared" si="50"/>
        <v>-8.6000000000000014</v>
      </c>
      <c r="K214" s="24">
        <f t="shared" si="51"/>
        <v>82.304526748971199</v>
      </c>
      <c r="L214" s="31"/>
      <c r="N214" s="27"/>
    </row>
    <row r="215" spans="1:14" s="26" customFormat="1" ht="12.75">
      <c r="A215" s="1" t="s">
        <v>55</v>
      </c>
      <c r="B215" s="2" t="s">
        <v>33</v>
      </c>
      <c r="C215" s="2" t="s">
        <v>2</v>
      </c>
      <c r="D215" s="2" t="s">
        <v>4</v>
      </c>
      <c r="E215" s="3">
        <v>75014</v>
      </c>
      <c r="F215" s="3">
        <v>99110</v>
      </c>
      <c r="G215" s="2" t="s">
        <v>54</v>
      </c>
      <c r="H215" s="83">
        <f>H216</f>
        <v>8.6</v>
      </c>
      <c r="I215" s="83">
        <f>I216</f>
        <v>0</v>
      </c>
      <c r="J215" s="24">
        <f t="shared" si="50"/>
        <v>-8.6</v>
      </c>
      <c r="K215" s="24">
        <f t="shared" si="51"/>
        <v>0</v>
      </c>
      <c r="L215" s="31"/>
      <c r="N215" s="27"/>
    </row>
    <row r="216" spans="1:14" s="26" customFormat="1" ht="25.5">
      <c r="A216" s="1" t="s">
        <v>56</v>
      </c>
      <c r="B216" s="2" t="s">
        <v>33</v>
      </c>
      <c r="C216" s="2" t="s">
        <v>2</v>
      </c>
      <c r="D216" s="2" t="s">
        <v>4</v>
      </c>
      <c r="E216" s="3">
        <v>75014</v>
      </c>
      <c r="F216" s="3">
        <v>99110</v>
      </c>
      <c r="G216" s="2" t="s">
        <v>17</v>
      </c>
      <c r="H216" s="72">
        <v>8.6</v>
      </c>
      <c r="I216" s="72">
        <v>0</v>
      </c>
      <c r="J216" s="24">
        <f t="shared" ref="J216" si="68">I216-H216</f>
        <v>-8.6</v>
      </c>
      <c r="K216" s="24">
        <f t="shared" ref="K216" si="69">I216/H216*100</f>
        <v>0</v>
      </c>
      <c r="L216" s="31"/>
      <c r="N216" s="27"/>
    </row>
    <row r="217" spans="1:14" s="26" customFormat="1" ht="12.75">
      <c r="A217" s="1" t="s">
        <v>59</v>
      </c>
      <c r="B217" s="2" t="s">
        <v>33</v>
      </c>
      <c r="C217" s="2" t="s">
        <v>2</v>
      </c>
      <c r="D217" s="2" t="s">
        <v>4</v>
      </c>
      <c r="E217" s="3">
        <v>75014</v>
      </c>
      <c r="F217" s="3">
        <v>99110</v>
      </c>
      <c r="G217" s="2" t="s">
        <v>57</v>
      </c>
      <c r="H217" s="83">
        <f>H218</f>
        <v>40</v>
      </c>
      <c r="I217" s="83">
        <f>I218</f>
        <v>40</v>
      </c>
      <c r="J217" s="24">
        <f t="shared" ref="J217:J218" si="70">I217-H217</f>
        <v>0</v>
      </c>
      <c r="K217" s="24">
        <f t="shared" ref="K217:K218" si="71">I217/H217*100</f>
        <v>100</v>
      </c>
      <c r="L217" s="31"/>
      <c r="N217" s="27"/>
    </row>
    <row r="218" spans="1:14" s="26" customFormat="1" ht="38.25">
      <c r="A218" s="1" t="s">
        <v>291</v>
      </c>
      <c r="B218" s="2" t="s">
        <v>33</v>
      </c>
      <c r="C218" s="2" t="s">
        <v>2</v>
      </c>
      <c r="D218" s="2" t="s">
        <v>4</v>
      </c>
      <c r="E218" s="3">
        <v>75014</v>
      </c>
      <c r="F218" s="3">
        <v>99110</v>
      </c>
      <c r="G218" s="2" t="s">
        <v>79</v>
      </c>
      <c r="H218" s="72">
        <v>40</v>
      </c>
      <c r="I218" s="72">
        <v>40</v>
      </c>
      <c r="J218" s="24">
        <f t="shared" si="70"/>
        <v>0</v>
      </c>
      <c r="K218" s="24">
        <f t="shared" si="71"/>
        <v>100</v>
      </c>
      <c r="L218" s="31"/>
      <c r="N218" s="27"/>
    </row>
    <row r="219" spans="1:14" s="26" customFormat="1" ht="12.75">
      <c r="A219" s="1" t="s">
        <v>18</v>
      </c>
      <c r="B219" s="2" t="s">
        <v>33</v>
      </c>
      <c r="C219" s="39" t="s">
        <v>7</v>
      </c>
      <c r="D219" s="2"/>
      <c r="E219" s="3"/>
      <c r="F219" s="3"/>
      <c r="G219" s="2"/>
      <c r="H219" s="83">
        <f>H233+H220</f>
        <v>6943.5999999999995</v>
      </c>
      <c r="I219" s="83">
        <f>I233+I220</f>
        <v>6351.4</v>
      </c>
      <c r="J219" s="24">
        <f t="shared" ref="J219:J251" si="72">I219-H219</f>
        <v>-592.19999999999982</v>
      </c>
      <c r="K219" s="24">
        <f t="shared" si="51"/>
        <v>91.471282908001612</v>
      </c>
      <c r="L219" s="31"/>
      <c r="N219" s="27"/>
    </row>
    <row r="220" spans="1:14" s="26" customFormat="1" ht="12.75">
      <c r="A220" s="1" t="s">
        <v>22</v>
      </c>
      <c r="B220" s="2" t="s">
        <v>33</v>
      </c>
      <c r="C220" s="2" t="s">
        <v>7</v>
      </c>
      <c r="D220" s="2" t="s">
        <v>1</v>
      </c>
      <c r="E220" s="3"/>
      <c r="F220" s="3"/>
      <c r="G220" s="2"/>
      <c r="H220" s="83">
        <f t="shared" ref="H220:I222" si="73">H221</f>
        <v>4402.7</v>
      </c>
      <c r="I220" s="83">
        <f t="shared" si="73"/>
        <v>3825.7</v>
      </c>
      <c r="J220" s="24">
        <f t="shared" ref="J220:J229" si="74">I220-H220</f>
        <v>-577</v>
      </c>
      <c r="K220" s="24">
        <f t="shared" si="51"/>
        <v>86.894405705589747</v>
      </c>
      <c r="L220" s="31"/>
      <c r="N220" s="27"/>
    </row>
    <row r="221" spans="1:14" s="26" customFormat="1" ht="12.75">
      <c r="A221" s="1" t="s">
        <v>209</v>
      </c>
      <c r="B221" s="2" t="s">
        <v>33</v>
      </c>
      <c r="C221" s="2" t="s">
        <v>7</v>
      </c>
      <c r="D221" s="2" t="s">
        <v>1</v>
      </c>
      <c r="E221" s="3">
        <v>77000</v>
      </c>
      <c r="F221" s="11" t="s">
        <v>95</v>
      </c>
      <c r="G221" s="2"/>
      <c r="H221" s="83">
        <f t="shared" si="73"/>
        <v>4402.7</v>
      </c>
      <c r="I221" s="83">
        <f t="shared" si="73"/>
        <v>3825.7</v>
      </c>
      <c r="J221" s="24">
        <f t="shared" si="74"/>
        <v>-577</v>
      </c>
      <c r="K221" s="24">
        <f t="shared" si="51"/>
        <v>86.894405705589747</v>
      </c>
      <c r="L221" s="31"/>
      <c r="N221" s="27"/>
    </row>
    <row r="222" spans="1:14" s="26" customFormat="1" ht="25.5">
      <c r="A222" s="1" t="s">
        <v>210</v>
      </c>
      <c r="B222" s="2" t="s">
        <v>33</v>
      </c>
      <c r="C222" s="2" t="s">
        <v>7</v>
      </c>
      <c r="D222" s="2" t="s">
        <v>1</v>
      </c>
      <c r="E222" s="3">
        <v>77100</v>
      </c>
      <c r="F222" s="11" t="s">
        <v>95</v>
      </c>
      <c r="G222" s="2"/>
      <c r="H222" s="83">
        <f t="shared" si="73"/>
        <v>4402.7</v>
      </c>
      <c r="I222" s="83">
        <f t="shared" si="73"/>
        <v>3825.7</v>
      </c>
      <c r="J222" s="24">
        <f t="shared" si="74"/>
        <v>-577</v>
      </c>
      <c r="K222" s="24">
        <f t="shared" si="51"/>
        <v>86.894405705589747</v>
      </c>
      <c r="L222" s="31"/>
      <c r="N222" s="27"/>
    </row>
    <row r="223" spans="1:14" s="26" customFormat="1" ht="25.5">
      <c r="A223" s="1" t="s">
        <v>241</v>
      </c>
      <c r="B223" s="2" t="s">
        <v>33</v>
      </c>
      <c r="C223" s="2" t="s">
        <v>7</v>
      </c>
      <c r="D223" s="2" t="s">
        <v>1</v>
      </c>
      <c r="E223" s="3">
        <v>77106</v>
      </c>
      <c r="F223" s="11" t="s">
        <v>95</v>
      </c>
      <c r="G223" s="2"/>
      <c r="H223" s="83">
        <f>H224+H227+H230</f>
        <v>4402.7</v>
      </c>
      <c r="I223" s="83">
        <f>I224+I227+I230</f>
        <v>3825.7</v>
      </c>
      <c r="J223" s="24">
        <f t="shared" si="74"/>
        <v>-577</v>
      </c>
      <c r="K223" s="24">
        <f t="shared" si="51"/>
        <v>86.894405705589747</v>
      </c>
      <c r="L223" s="31"/>
      <c r="N223" s="27"/>
    </row>
    <row r="224" spans="1:14" s="26" customFormat="1" ht="25.5">
      <c r="A224" s="1" t="s">
        <v>242</v>
      </c>
      <c r="B224" s="2" t="s">
        <v>33</v>
      </c>
      <c r="C224" s="2" t="s">
        <v>7</v>
      </c>
      <c r="D224" s="2" t="s">
        <v>1</v>
      </c>
      <c r="E224" s="3">
        <v>77106</v>
      </c>
      <c r="F224" s="3" t="s">
        <v>243</v>
      </c>
      <c r="G224" s="2"/>
      <c r="H224" s="83">
        <f>H225</f>
        <v>4324.2</v>
      </c>
      <c r="I224" s="83">
        <f>I225</f>
        <v>3747.2</v>
      </c>
      <c r="J224" s="24">
        <f t="shared" si="74"/>
        <v>-577</v>
      </c>
      <c r="K224" s="24">
        <f t="shared" si="51"/>
        <v>86.656491374127015</v>
      </c>
      <c r="L224" s="31"/>
      <c r="N224" s="27"/>
    </row>
    <row r="225" spans="1:14" s="26" customFormat="1" ht="12.75">
      <c r="A225" s="1" t="s">
        <v>55</v>
      </c>
      <c r="B225" s="2" t="s">
        <v>33</v>
      </c>
      <c r="C225" s="2" t="s">
        <v>7</v>
      </c>
      <c r="D225" s="2" t="s">
        <v>1</v>
      </c>
      <c r="E225" s="3">
        <v>77106</v>
      </c>
      <c r="F225" s="3" t="s">
        <v>243</v>
      </c>
      <c r="G225" s="2" t="s">
        <v>54</v>
      </c>
      <c r="H225" s="83">
        <f>H226</f>
        <v>4324.2</v>
      </c>
      <c r="I225" s="83">
        <f>I226</f>
        <v>3747.2</v>
      </c>
      <c r="J225" s="24">
        <f t="shared" si="74"/>
        <v>-577</v>
      </c>
      <c r="K225" s="24">
        <f t="shared" si="51"/>
        <v>86.656491374127015</v>
      </c>
      <c r="L225" s="31"/>
      <c r="N225" s="27"/>
    </row>
    <row r="226" spans="1:14" s="26" customFormat="1" ht="25.5">
      <c r="A226" s="1" t="s">
        <v>56</v>
      </c>
      <c r="B226" s="2" t="s">
        <v>33</v>
      </c>
      <c r="C226" s="2" t="s">
        <v>7</v>
      </c>
      <c r="D226" s="2" t="s">
        <v>1</v>
      </c>
      <c r="E226" s="3">
        <v>77106</v>
      </c>
      <c r="F226" s="3" t="s">
        <v>243</v>
      </c>
      <c r="G226" s="2" t="s">
        <v>17</v>
      </c>
      <c r="H226" s="7">
        <v>4324.2</v>
      </c>
      <c r="I226" s="72">
        <v>3747.2</v>
      </c>
      <c r="J226" s="24">
        <f t="shared" si="74"/>
        <v>-577</v>
      </c>
      <c r="K226" s="24">
        <f t="shared" si="51"/>
        <v>86.656491374127015</v>
      </c>
      <c r="L226" s="31"/>
      <c r="N226" s="27"/>
    </row>
    <row r="227" spans="1:14" s="26" customFormat="1" ht="25.5">
      <c r="A227" s="1" t="s">
        <v>244</v>
      </c>
      <c r="B227" s="2" t="s">
        <v>33</v>
      </c>
      <c r="C227" s="2" t="s">
        <v>7</v>
      </c>
      <c r="D227" s="2" t="s">
        <v>1</v>
      </c>
      <c r="E227" s="3">
        <v>77106</v>
      </c>
      <c r="F227" s="3" t="s">
        <v>245</v>
      </c>
      <c r="G227" s="2"/>
      <c r="H227" s="83">
        <f>H228</f>
        <v>35.4</v>
      </c>
      <c r="I227" s="83">
        <f>I228</f>
        <v>35.4</v>
      </c>
      <c r="J227" s="24">
        <f t="shared" si="74"/>
        <v>0</v>
      </c>
      <c r="K227" s="24">
        <f t="shared" si="51"/>
        <v>100</v>
      </c>
      <c r="L227" s="31"/>
      <c r="N227" s="27"/>
    </row>
    <row r="228" spans="1:14" s="26" customFormat="1" ht="12.75">
      <c r="A228" s="1" t="s">
        <v>55</v>
      </c>
      <c r="B228" s="2" t="s">
        <v>33</v>
      </c>
      <c r="C228" s="2" t="s">
        <v>7</v>
      </c>
      <c r="D228" s="2" t="s">
        <v>1</v>
      </c>
      <c r="E228" s="3">
        <v>77106</v>
      </c>
      <c r="F228" s="3" t="s">
        <v>245</v>
      </c>
      <c r="G228" s="2" t="s">
        <v>54</v>
      </c>
      <c r="H228" s="83">
        <f>H229</f>
        <v>35.4</v>
      </c>
      <c r="I228" s="83">
        <f>I229</f>
        <v>35.4</v>
      </c>
      <c r="J228" s="24">
        <f t="shared" si="74"/>
        <v>0</v>
      </c>
      <c r="K228" s="24">
        <f t="shared" si="51"/>
        <v>100</v>
      </c>
      <c r="L228" s="31"/>
      <c r="N228" s="27"/>
    </row>
    <row r="229" spans="1:14" s="26" customFormat="1" ht="25.5">
      <c r="A229" s="1" t="s">
        <v>56</v>
      </c>
      <c r="B229" s="2" t="s">
        <v>33</v>
      </c>
      <c r="C229" s="2" t="s">
        <v>7</v>
      </c>
      <c r="D229" s="2" t="s">
        <v>1</v>
      </c>
      <c r="E229" s="3">
        <v>77106</v>
      </c>
      <c r="F229" s="3" t="s">
        <v>245</v>
      </c>
      <c r="G229" s="2" t="s">
        <v>17</v>
      </c>
      <c r="H229" s="7">
        <v>35.4</v>
      </c>
      <c r="I229" s="72">
        <v>35.4</v>
      </c>
      <c r="J229" s="24">
        <f t="shared" si="74"/>
        <v>0</v>
      </c>
      <c r="K229" s="24">
        <f t="shared" si="51"/>
        <v>100</v>
      </c>
      <c r="L229" s="31"/>
      <c r="N229" s="27"/>
    </row>
    <row r="230" spans="1:14" s="26" customFormat="1" ht="25.5">
      <c r="A230" s="1" t="s">
        <v>329</v>
      </c>
      <c r="B230" s="2" t="s">
        <v>33</v>
      </c>
      <c r="C230" s="2" t="s">
        <v>7</v>
      </c>
      <c r="D230" s="2" t="s">
        <v>1</v>
      </c>
      <c r="E230" s="3">
        <v>77106</v>
      </c>
      <c r="F230" s="3">
        <v>69100</v>
      </c>
      <c r="G230" s="2"/>
      <c r="H230" s="83">
        <f>H231</f>
        <v>43.1</v>
      </c>
      <c r="I230" s="83">
        <f>I231</f>
        <v>43.1</v>
      </c>
      <c r="J230" s="24">
        <f t="shared" ref="J230:J232" si="75">I230-H230</f>
        <v>0</v>
      </c>
      <c r="K230" s="24">
        <f t="shared" ref="K230:K232" si="76">I230/H230*100</f>
        <v>100</v>
      </c>
      <c r="L230" s="31"/>
      <c r="N230" s="27"/>
    </row>
    <row r="231" spans="1:14" s="26" customFormat="1" ht="12.75">
      <c r="A231" s="1" t="s">
        <v>55</v>
      </c>
      <c r="B231" s="2" t="s">
        <v>33</v>
      </c>
      <c r="C231" s="2" t="s">
        <v>7</v>
      </c>
      <c r="D231" s="2" t="s">
        <v>1</v>
      </c>
      <c r="E231" s="3">
        <v>77106</v>
      </c>
      <c r="F231" s="3">
        <v>69100</v>
      </c>
      <c r="G231" s="2" t="s">
        <v>54</v>
      </c>
      <c r="H231" s="83">
        <f>H232</f>
        <v>43.1</v>
      </c>
      <c r="I231" s="83">
        <f>I232</f>
        <v>43.1</v>
      </c>
      <c r="J231" s="24">
        <f t="shared" si="75"/>
        <v>0</v>
      </c>
      <c r="K231" s="24">
        <f t="shared" si="76"/>
        <v>100</v>
      </c>
      <c r="L231" s="31"/>
      <c r="N231" s="27"/>
    </row>
    <row r="232" spans="1:14" s="26" customFormat="1" ht="25.5">
      <c r="A232" s="1" t="s">
        <v>56</v>
      </c>
      <c r="B232" s="2" t="s">
        <v>33</v>
      </c>
      <c r="C232" s="2" t="s">
        <v>7</v>
      </c>
      <c r="D232" s="2" t="s">
        <v>1</v>
      </c>
      <c r="E232" s="3">
        <v>77106</v>
      </c>
      <c r="F232" s="3">
        <v>69100</v>
      </c>
      <c r="G232" s="2" t="s">
        <v>17</v>
      </c>
      <c r="H232" s="7">
        <v>43.1</v>
      </c>
      <c r="I232" s="7">
        <v>43.1</v>
      </c>
      <c r="J232" s="24">
        <f t="shared" si="75"/>
        <v>0</v>
      </c>
      <c r="K232" s="24">
        <f t="shared" si="76"/>
        <v>100</v>
      </c>
      <c r="L232" s="31"/>
      <c r="N232" s="27"/>
    </row>
    <row r="233" spans="1:14" s="26" customFormat="1" ht="12.75">
      <c r="A233" s="1" t="s">
        <v>19</v>
      </c>
      <c r="B233" s="2" t="s">
        <v>33</v>
      </c>
      <c r="C233" s="2" t="s">
        <v>7</v>
      </c>
      <c r="D233" s="2" t="s">
        <v>6</v>
      </c>
      <c r="E233" s="3"/>
      <c r="F233" s="3"/>
      <c r="G233" s="2"/>
      <c r="H233" s="83">
        <f>H234</f>
        <v>2540.8999999999996</v>
      </c>
      <c r="I233" s="83">
        <f t="shared" ref="H233:I234" si="77">I234</f>
        <v>2525.6999999999998</v>
      </c>
      <c r="J233" s="24">
        <f t="shared" si="72"/>
        <v>-15.199999999999818</v>
      </c>
      <c r="K233" s="24">
        <f t="shared" ref="K233:K251" si="78">I233/H233*100</f>
        <v>99.401786768467872</v>
      </c>
      <c r="L233" s="31"/>
      <c r="N233" s="27"/>
    </row>
    <row r="234" spans="1:14" s="26" customFormat="1" ht="12.75">
      <c r="A234" s="1" t="s">
        <v>209</v>
      </c>
      <c r="B234" s="2" t="s">
        <v>33</v>
      </c>
      <c r="C234" s="2" t="s">
        <v>7</v>
      </c>
      <c r="D234" s="2" t="s">
        <v>6</v>
      </c>
      <c r="E234" s="3">
        <v>77000</v>
      </c>
      <c r="F234" s="11" t="s">
        <v>95</v>
      </c>
      <c r="G234" s="2"/>
      <c r="H234" s="83">
        <f t="shared" si="77"/>
        <v>2540.8999999999996</v>
      </c>
      <c r="I234" s="83">
        <f t="shared" si="77"/>
        <v>2525.6999999999998</v>
      </c>
      <c r="J234" s="24">
        <f t="shared" si="72"/>
        <v>-15.199999999999818</v>
      </c>
      <c r="K234" s="24">
        <f t="shared" si="78"/>
        <v>99.401786768467872</v>
      </c>
      <c r="L234" s="31"/>
      <c r="N234" s="27"/>
    </row>
    <row r="235" spans="1:14" s="26" customFormat="1" ht="25.5">
      <c r="A235" s="1" t="s">
        <v>211</v>
      </c>
      <c r="B235" s="2" t="s">
        <v>33</v>
      </c>
      <c r="C235" s="2" t="s">
        <v>7</v>
      </c>
      <c r="D235" s="2" t="s">
        <v>6</v>
      </c>
      <c r="E235" s="3">
        <v>77200</v>
      </c>
      <c r="F235" s="11" t="s">
        <v>95</v>
      </c>
      <c r="G235" s="2"/>
      <c r="H235" s="83">
        <f>H236</f>
        <v>2540.8999999999996</v>
      </c>
      <c r="I235" s="83">
        <f>I236</f>
        <v>2525.6999999999998</v>
      </c>
      <c r="J235" s="24">
        <f t="shared" si="72"/>
        <v>-15.199999999999818</v>
      </c>
      <c r="K235" s="24">
        <f t="shared" si="78"/>
        <v>99.401786768467872</v>
      </c>
      <c r="L235" s="31"/>
      <c r="N235" s="27"/>
    </row>
    <row r="236" spans="1:14" s="26" customFormat="1" ht="25.5">
      <c r="A236" s="1" t="s">
        <v>241</v>
      </c>
      <c r="B236" s="2" t="s">
        <v>33</v>
      </c>
      <c r="C236" s="2" t="s">
        <v>7</v>
      </c>
      <c r="D236" s="2" t="s">
        <v>6</v>
      </c>
      <c r="E236" s="3">
        <v>77203</v>
      </c>
      <c r="F236" s="11" t="s">
        <v>95</v>
      </c>
      <c r="G236" s="2"/>
      <c r="H236" s="83">
        <f>H237+H240+H246+H249+H243</f>
        <v>2540.8999999999996</v>
      </c>
      <c r="I236" s="83">
        <f>I237+I240+I246+I249+I243</f>
        <v>2525.6999999999998</v>
      </c>
      <c r="J236" s="24">
        <f t="shared" si="72"/>
        <v>-15.199999999999818</v>
      </c>
      <c r="K236" s="24">
        <f t="shared" si="78"/>
        <v>99.401786768467872</v>
      </c>
      <c r="L236" s="31"/>
      <c r="N236" s="27"/>
    </row>
    <row r="237" spans="1:14" s="26" customFormat="1" ht="25.5">
      <c r="A237" s="1" t="s">
        <v>242</v>
      </c>
      <c r="B237" s="2" t="s">
        <v>33</v>
      </c>
      <c r="C237" s="2" t="s">
        <v>7</v>
      </c>
      <c r="D237" s="2" t="s">
        <v>6</v>
      </c>
      <c r="E237" s="3">
        <v>77203</v>
      </c>
      <c r="F237" s="3" t="s">
        <v>243</v>
      </c>
      <c r="G237" s="2"/>
      <c r="H237" s="83">
        <f>H238</f>
        <v>1000</v>
      </c>
      <c r="I237" s="83">
        <f>I238</f>
        <v>1000</v>
      </c>
      <c r="J237" s="24">
        <f t="shared" si="72"/>
        <v>0</v>
      </c>
      <c r="K237" s="24">
        <f t="shared" si="78"/>
        <v>100</v>
      </c>
      <c r="L237" s="31"/>
      <c r="N237" s="27"/>
    </row>
    <row r="238" spans="1:14" s="26" customFormat="1" ht="12.75">
      <c r="A238" s="1" t="s">
        <v>55</v>
      </c>
      <c r="B238" s="2" t="s">
        <v>33</v>
      </c>
      <c r="C238" s="2" t="s">
        <v>7</v>
      </c>
      <c r="D238" s="2" t="s">
        <v>6</v>
      </c>
      <c r="E238" s="3">
        <v>77203</v>
      </c>
      <c r="F238" s="3" t="s">
        <v>243</v>
      </c>
      <c r="G238" s="2" t="s">
        <v>54</v>
      </c>
      <c r="H238" s="83">
        <f>H239</f>
        <v>1000</v>
      </c>
      <c r="I238" s="83">
        <f>I239</f>
        <v>1000</v>
      </c>
      <c r="J238" s="24">
        <f t="shared" si="72"/>
        <v>0</v>
      </c>
      <c r="K238" s="24">
        <f t="shared" si="78"/>
        <v>100</v>
      </c>
      <c r="L238" s="31"/>
      <c r="N238" s="27"/>
    </row>
    <row r="239" spans="1:14" s="26" customFormat="1" ht="25.5">
      <c r="A239" s="1" t="s">
        <v>56</v>
      </c>
      <c r="B239" s="2" t="s">
        <v>33</v>
      </c>
      <c r="C239" s="2" t="s">
        <v>7</v>
      </c>
      <c r="D239" s="2" t="s">
        <v>6</v>
      </c>
      <c r="E239" s="3">
        <v>77203</v>
      </c>
      <c r="F239" s="3" t="s">
        <v>243</v>
      </c>
      <c r="G239" s="2" t="s">
        <v>17</v>
      </c>
      <c r="H239" s="72">
        <v>1000</v>
      </c>
      <c r="I239" s="72">
        <v>1000</v>
      </c>
      <c r="J239" s="24">
        <f t="shared" si="72"/>
        <v>0</v>
      </c>
      <c r="K239" s="24">
        <f t="shared" si="78"/>
        <v>100</v>
      </c>
      <c r="L239" s="31"/>
      <c r="N239" s="27"/>
    </row>
    <row r="240" spans="1:14" s="26" customFormat="1" ht="25.5">
      <c r="A240" s="1" t="s">
        <v>244</v>
      </c>
      <c r="B240" s="2" t="s">
        <v>33</v>
      </c>
      <c r="C240" s="2" t="s">
        <v>7</v>
      </c>
      <c r="D240" s="2" t="s">
        <v>6</v>
      </c>
      <c r="E240" s="3">
        <v>77203</v>
      </c>
      <c r="F240" s="3" t="s">
        <v>245</v>
      </c>
      <c r="G240" s="2"/>
      <c r="H240" s="83">
        <f>H241</f>
        <v>10.1</v>
      </c>
      <c r="I240" s="83">
        <f>I241</f>
        <v>10.1</v>
      </c>
      <c r="J240" s="24">
        <f t="shared" si="72"/>
        <v>0</v>
      </c>
      <c r="K240" s="24">
        <f t="shared" si="78"/>
        <v>100</v>
      </c>
      <c r="L240" s="31"/>
      <c r="N240" s="27"/>
    </row>
    <row r="241" spans="1:14" s="26" customFormat="1" ht="12.75">
      <c r="A241" s="1" t="s">
        <v>55</v>
      </c>
      <c r="B241" s="2" t="s">
        <v>33</v>
      </c>
      <c r="C241" s="2" t="s">
        <v>7</v>
      </c>
      <c r="D241" s="2" t="s">
        <v>6</v>
      </c>
      <c r="E241" s="3">
        <v>77203</v>
      </c>
      <c r="F241" s="3" t="s">
        <v>245</v>
      </c>
      <c r="G241" s="2" t="s">
        <v>54</v>
      </c>
      <c r="H241" s="83">
        <f>H242</f>
        <v>10.1</v>
      </c>
      <c r="I241" s="83">
        <f>I242</f>
        <v>10.1</v>
      </c>
      <c r="J241" s="24">
        <f t="shared" si="72"/>
        <v>0</v>
      </c>
      <c r="K241" s="24">
        <f t="shared" si="78"/>
        <v>100</v>
      </c>
      <c r="L241" s="31"/>
      <c r="N241" s="27"/>
    </row>
    <row r="242" spans="1:14" s="26" customFormat="1" ht="25.5">
      <c r="A242" s="1" t="s">
        <v>56</v>
      </c>
      <c r="B242" s="2" t="s">
        <v>33</v>
      </c>
      <c r="C242" s="2" t="s">
        <v>7</v>
      </c>
      <c r="D242" s="2" t="s">
        <v>6</v>
      </c>
      <c r="E242" s="3">
        <v>77203</v>
      </c>
      <c r="F242" s="3" t="s">
        <v>245</v>
      </c>
      <c r="G242" s="2" t="s">
        <v>17</v>
      </c>
      <c r="H242" s="72">
        <v>10.1</v>
      </c>
      <c r="I242" s="72">
        <v>10.1</v>
      </c>
      <c r="J242" s="24">
        <f t="shared" si="72"/>
        <v>0</v>
      </c>
      <c r="K242" s="24">
        <f t="shared" si="78"/>
        <v>100</v>
      </c>
      <c r="L242" s="31"/>
      <c r="N242" s="27"/>
    </row>
    <row r="243" spans="1:14" s="26" customFormat="1" ht="25.5">
      <c r="A243" s="1" t="s">
        <v>329</v>
      </c>
      <c r="B243" s="2" t="s">
        <v>33</v>
      </c>
      <c r="C243" s="2" t="s">
        <v>7</v>
      </c>
      <c r="D243" s="2" t="s">
        <v>6</v>
      </c>
      <c r="E243" s="3">
        <v>77203</v>
      </c>
      <c r="F243" s="3">
        <v>69100</v>
      </c>
      <c r="G243" s="2"/>
      <c r="H243" s="83">
        <f>H244</f>
        <v>15.6</v>
      </c>
      <c r="I243" s="83">
        <f>I244</f>
        <v>15.6</v>
      </c>
      <c r="J243" s="24">
        <f t="shared" ref="J243:J245" si="79">I243-H243</f>
        <v>0</v>
      </c>
      <c r="K243" s="24">
        <f t="shared" ref="K243:K245" si="80">I243/H243*100</f>
        <v>100</v>
      </c>
      <c r="L243" s="31"/>
      <c r="N243" s="27"/>
    </row>
    <row r="244" spans="1:14" s="26" customFormat="1" ht="12.75">
      <c r="A244" s="1" t="s">
        <v>55</v>
      </c>
      <c r="B244" s="2" t="s">
        <v>33</v>
      </c>
      <c r="C244" s="2" t="s">
        <v>7</v>
      </c>
      <c r="D244" s="2" t="s">
        <v>6</v>
      </c>
      <c r="E244" s="3">
        <v>77203</v>
      </c>
      <c r="F244" s="3">
        <v>69100</v>
      </c>
      <c r="G244" s="2" t="s">
        <v>54</v>
      </c>
      <c r="H244" s="83">
        <f>H245</f>
        <v>15.6</v>
      </c>
      <c r="I244" s="83">
        <f>I245</f>
        <v>15.6</v>
      </c>
      <c r="J244" s="24">
        <f t="shared" si="79"/>
        <v>0</v>
      </c>
      <c r="K244" s="24">
        <f t="shared" si="80"/>
        <v>100</v>
      </c>
      <c r="L244" s="31"/>
      <c r="N244" s="27"/>
    </row>
    <row r="245" spans="1:14" s="26" customFormat="1" ht="25.5">
      <c r="A245" s="1" t="s">
        <v>56</v>
      </c>
      <c r="B245" s="2" t="s">
        <v>33</v>
      </c>
      <c r="C245" s="2" t="s">
        <v>7</v>
      </c>
      <c r="D245" s="2" t="s">
        <v>6</v>
      </c>
      <c r="E245" s="3">
        <v>77203</v>
      </c>
      <c r="F245" s="3">
        <v>69100</v>
      </c>
      <c r="G245" s="2" t="s">
        <v>17</v>
      </c>
      <c r="H245" s="72">
        <v>15.6</v>
      </c>
      <c r="I245" s="72">
        <v>15.6</v>
      </c>
      <c r="J245" s="24">
        <f t="shared" si="79"/>
        <v>0</v>
      </c>
      <c r="K245" s="24">
        <f t="shared" si="80"/>
        <v>100</v>
      </c>
      <c r="L245" s="31"/>
      <c r="N245" s="27"/>
    </row>
    <row r="246" spans="1:14" s="26" customFormat="1" ht="25.5">
      <c r="A246" s="1" t="s">
        <v>297</v>
      </c>
      <c r="B246" s="2" t="s">
        <v>33</v>
      </c>
      <c r="C246" s="2" t="s">
        <v>7</v>
      </c>
      <c r="D246" s="2" t="s">
        <v>6</v>
      </c>
      <c r="E246" s="3">
        <v>77203</v>
      </c>
      <c r="F246" s="3" t="s">
        <v>298</v>
      </c>
      <c r="G246" s="2"/>
      <c r="H246" s="83">
        <f>H247</f>
        <v>1500</v>
      </c>
      <c r="I246" s="83">
        <f>I247</f>
        <v>1500</v>
      </c>
      <c r="J246" s="24">
        <f t="shared" si="72"/>
        <v>0</v>
      </c>
      <c r="K246" s="24">
        <f t="shared" si="78"/>
        <v>100</v>
      </c>
      <c r="L246" s="31"/>
      <c r="N246" s="27"/>
    </row>
    <row r="247" spans="1:14" s="26" customFormat="1" ht="12.75">
      <c r="A247" s="1" t="s">
        <v>55</v>
      </c>
      <c r="B247" s="2" t="s">
        <v>33</v>
      </c>
      <c r="C247" s="2" t="s">
        <v>7</v>
      </c>
      <c r="D247" s="2" t="s">
        <v>6</v>
      </c>
      <c r="E247" s="3">
        <v>77203</v>
      </c>
      <c r="F247" s="3" t="s">
        <v>298</v>
      </c>
      <c r="G247" s="2" t="s">
        <v>54</v>
      </c>
      <c r="H247" s="83">
        <f>H248</f>
        <v>1500</v>
      </c>
      <c r="I247" s="83">
        <f>I248</f>
        <v>1500</v>
      </c>
      <c r="J247" s="24">
        <f t="shared" si="72"/>
        <v>0</v>
      </c>
      <c r="K247" s="24">
        <f t="shared" si="78"/>
        <v>100</v>
      </c>
      <c r="L247" s="31"/>
      <c r="N247" s="27"/>
    </row>
    <row r="248" spans="1:14" s="26" customFormat="1" ht="25.5">
      <c r="A248" s="1" t="s">
        <v>56</v>
      </c>
      <c r="B248" s="2" t="s">
        <v>33</v>
      </c>
      <c r="C248" s="2" t="s">
        <v>7</v>
      </c>
      <c r="D248" s="2" t="s">
        <v>6</v>
      </c>
      <c r="E248" s="3">
        <v>77203</v>
      </c>
      <c r="F248" s="3" t="s">
        <v>298</v>
      </c>
      <c r="G248" s="2" t="s">
        <v>17</v>
      </c>
      <c r="H248" s="72">
        <v>1500</v>
      </c>
      <c r="I248" s="72">
        <v>1500</v>
      </c>
      <c r="J248" s="24">
        <f t="shared" si="72"/>
        <v>0</v>
      </c>
      <c r="K248" s="24">
        <f t="shared" si="78"/>
        <v>100</v>
      </c>
      <c r="L248" s="31"/>
      <c r="N248" s="27"/>
    </row>
    <row r="249" spans="1:14" s="26" customFormat="1" ht="25.5">
      <c r="A249" s="1" t="s">
        <v>244</v>
      </c>
      <c r="B249" s="2" t="s">
        <v>33</v>
      </c>
      <c r="C249" s="2" t="s">
        <v>7</v>
      </c>
      <c r="D249" s="2" t="s">
        <v>6</v>
      </c>
      <c r="E249" s="3">
        <v>77203</v>
      </c>
      <c r="F249" s="3" t="s">
        <v>299</v>
      </c>
      <c r="G249" s="2"/>
      <c r="H249" s="83">
        <f>H250</f>
        <v>15.2</v>
      </c>
      <c r="I249" s="83">
        <f>I250</f>
        <v>0</v>
      </c>
      <c r="J249" s="24"/>
      <c r="K249" s="24"/>
      <c r="L249" s="31"/>
      <c r="N249" s="27"/>
    </row>
    <row r="250" spans="1:14" s="26" customFormat="1" ht="12.75">
      <c r="A250" s="1" t="s">
        <v>55</v>
      </c>
      <c r="B250" s="2" t="s">
        <v>33</v>
      </c>
      <c r="C250" s="2" t="s">
        <v>7</v>
      </c>
      <c r="D250" s="2" t="s">
        <v>6</v>
      </c>
      <c r="E250" s="3">
        <v>77203</v>
      </c>
      <c r="F250" s="3" t="s">
        <v>299</v>
      </c>
      <c r="G250" s="2" t="s">
        <v>54</v>
      </c>
      <c r="H250" s="83">
        <f>H251</f>
        <v>15.2</v>
      </c>
      <c r="I250" s="83">
        <f>I251</f>
        <v>0</v>
      </c>
      <c r="J250" s="24"/>
      <c r="K250" s="24"/>
      <c r="L250" s="31"/>
      <c r="N250" s="27"/>
    </row>
    <row r="251" spans="1:14" s="26" customFormat="1" ht="25.5">
      <c r="A251" s="1" t="s">
        <v>56</v>
      </c>
      <c r="B251" s="2" t="s">
        <v>33</v>
      </c>
      <c r="C251" s="2" t="s">
        <v>7</v>
      </c>
      <c r="D251" s="2" t="s">
        <v>6</v>
      </c>
      <c r="E251" s="3">
        <v>77203</v>
      </c>
      <c r="F251" s="3" t="s">
        <v>299</v>
      </c>
      <c r="G251" s="2" t="s">
        <v>17</v>
      </c>
      <c r="H251" s="72">
        <v>15.2</v>
      </c>
      <c r="I251" s="72">
        <v>0</v>
      </c>
      <c r="J251" s="24">
        <f t="shared" si="72"/>
        <v>-15.2</v>
      </c>
      <c r="K251" s="24">
        <f t="shared" si="78"/>
        <v>0</v>
      </c>
      <c r="L251" s="31"/>
      <c r="N251" s="27"/>
    </row>
    <row r="252" spans="1:14" s="26" customFormat="1" ht="12.75">
      <c r="A252" s="1" t="s">
        <v>24</v>
      </c>
      <c r="B252" s="2" t="s">
        <v>33</v>
      </c>
      <c r="C252" s="2" t="s">
        <v>12</v>
      </c>
      <c r="D252" s="2"/>
      <c r="E252" s="2"/>
      <c r="F252" s="2"/>
      <c r="G252" s="2"/>
      <c r="H252" s="76">
        <f>H253+H259</f>
        <v>2369.3000000000002</v>
      </c>
      <c r="I252" s="76">
        <f>I253+I259</f>
        <v>1524.1000000000001</v>
      </c>
      <c r="J252" s="24">
        <f t="shared" si="50"/>
        <v>-845.2</v>
      </c>
      <c r="K252" s="24">
        <f t="shared" si="51"/>
        <v>64.327016418351405</v>
      </c>
      <c r="L252" s="29"/>
      <c r="N252" s="30"/>
    </row>
    <row r="253" spans="1:14" s="26" customFormat="1" ht="12.75">
      <c r="A253" s="1" t="s">
        <v>31</v>
      </c>
      <c r="B253" s="2" t="s">
        <v>33</v>
      </c>
      <c r="C253" s="2" t="s">
        <v>12</v>
      </c>
      <c r="D253" s="2" t="s">
        <v>1</v>
      </c>
      <c r="E253" s="2"/>
      <c r="F253" s="2"/>
      <c r="G253" s="2"/>
      <c r="H253" s="76">
        <f t="shared" ref="H253:I257" si="81">H254</f>
        <v>1531.2</v>
      </c>
      <c r="I253" s="76">
        <f t="shared" si="81"/>
        <v>1145.4000000000001</v>
      </c>
      <c r="J253" s="24">
        <f t="shared" si="50"/>
        <v>-385.79999999999995</v>
      </c>
      <c r="K253" s="24">
        <f t="shared" si="51"/>
        <v>74.804075235109721</v>
      </c>
      <c r="L253" s="31"/>
      <c r="N253" s="27" t="s">
        <v>188</v>
      </c>
    </row>
    <row r="254" spans="1:14" s="26" customFormat="1" ht="25.5">
      <c r="A254" s="1" t="s">
        <v>200</v>
      </c>
      <c r="B254" s="2" t="s">
        <v>33</v>
      </c>
      <c r="C254" s="2" t="s">
        <v>12</v>
      </c>
      <c r="D254" s="2" t="s">
        <v>1</v>
      </c>
      <c r="E254" s="3">
        <v>71000</v>
      </c>
      <c r="F254" s="4" t="s">
        <v>95</v>
      </c>
      <c r="G254" s="2"/>
      <c r="H254" s="76">
        <f t="shared" si="81"/>
        <v>1531.2</v>
      </c>
      <c r="I254" s="76">
        <f t="shared" si="81"/>
        <v>1145.4000000000001</v>
      </c>
      <c r="J254" s="24">
        <f t="shared" si="50"/>
        <v>-385.79999999999995</v>
      </c>
      <c r="K254" s="24">
        <f t="shared" si="51"/>
        <v>74.804075235109721</v>
      </c>
      <c r="L254" s="29"/>
      <c r="N254" s="30"/>
    </row>
    <row r="255" spans="1:14" s="26" customFormat="1" ht="12.75">
      <c r="A255" s="51" t="s">
        <v>107</v>
      </c>
      <c r="B255" s="2" t="s">
        <v>33</v>
      </c>
      <c r="C255" s="2" t="s">
        <v>12</v>
      </c>
      <c r="D255" s="2" t="s">
        <v>1</v>
      </c>
      <c r="E255" s="3">
        <v>71004</v>
      </c>
      <c r="F255" s="4" t="s">
        <v>95</v>
      </c>
      <c r="G255" s="2"/>
      <c r="H255" s="76">
        <f t="shared" si="81"/>
        <v>1531.2</v>
      </c>
      <c r="I255" s="76">
        <f t="shared" si="81"/>
        <v>1145.4000000000001</v>
      </c>
      <c r="J255" s="24">
        <f t="shared" si="50"/>
        <v>-385.79999999999995</v>
      </c>
      <c r="K255" s="24">
        <f t="shared" si="51"/>
        <v>74.804075235109721</v>
      </c>
      <c r="L255" s="29"/>
      <c r="N255" s="30"/>
    </row>
    <row r="256" spans="1:14" s="26" customFormat="1" ht="12.75">
      <c r="A256" s="51" t="s">
        <v>139</v>
      </c>
      <c r="B256" s="2" t="s">
        <v>33</v>
      </c>
      <c r="C256" s="2" t="s">
        <v>12</v>
      </c>
      <c r="D256" s="2" t="s">
        <v>1</v>
      </c>
      <c r="E256" s="3">
        <v>71004</v>
      </c>
      <c r="F256" s="11" t="s">
        <v>106</v>
      </c>
      <c r="G256" s="2"/>
      <c r="H256" s="76">
        <f t="shared" si="81"/>
        <v>1531.2</v>
      </c>
      <c r="I256" s="76">
        <f t="shared" si="81"/>
        <v>1145.4000000000001</v>
      </c>
      <c r="J256" s="24">
        <f t="shared" si="50"/>
        <v>-385.79999999999995</v>
      </c>
      <c r="K256" s="24">
        <f t="shared" si="51"/>
        <v>74.804075235109721</v>
      </c>
      <c r="L256" s="29"/>
      <c r="N256" s="30"/>
    </row>
    <row r="257" spans="1:14" s="26" customFormat="1" ht="12.75">
      <c r="A257" s="1" t="s">
        <v>77</v>
      </c>
      <c r="B257" s="2" t="s">
        <v>33</v>
      </c>
      <c r="C257" s="2" t="s">
        <v>12</v>
      </c>
      <c r="D257" s="2" t="s">
        <v>1</v>
      </c>
      <c r="E257" s="3">
        <v>71004</v>
      </c>
      <c r="F257" s="11" t="s">
        <v>106</v>
      </c>
      <c r="G257" s="2" t="s">
        <v>61</v>
      </c>
      <c r="H257" s="76">
        <f t="shared" si="81"/>
        <v>1531.2</v>
      </c>
      <c r="I257" s="76">
        <f t="shared" si="81"/>
        <v>1145.4000000000001</v>
      </c>
      <c r="J257" s="24">
        <f t="shared" si="50"/>
        <v>-385.79999999999995</v>
      </c>
      <c r="K257" s="24">
        <f t="shared" si="51"/>
        <v>74.804075235109721</v>
      </c>
      <c r="L257" s="29"/>
      <c r="N257" s="30"/>
    </row>
    <row r="258" spans="1:14" s="26" customFormat="1" ht="12.75">
      <c r="A258" s="1" t="s">
        <v>89</v>
      </c>
      <c r="B258" s="2" t="s">
        <v>33</v>
      </c>
      <c r="C258" s="2" t="s">
        <v>12</v>
      </c>
      <c r="D258" s="2" t="s">
        <v>1</v>
      </c>
      <c r="E258" s="3">
        <v>71004</v>
      </c>
      <c r="F258" s="11" t="s">
        <v>106</v>
      </c>
      <c r="G258" s="2" t="s">
        <v>62</v>
      </c>
      <c r="H258" s="74">
        <v>1531.2</v>
      </c>
      <c r="I258" s="74">
        <v>1145.4000000000001</v>
      </c>
      <c r="J258" s="24">
        <f t="shared" si="50"/>
        <v>-385.79999999999995</v>
      </c>
      <c r="K258" s="24">
        <f t="shared" si="51"/>
        <v>74.804075235109721</v>
      </c>
      <c r="L258" s="29"/>
      <c r="N258" s="30"/>
    </row>
    <row r="259" spans="1:14" s="26" customFormat="1" ht="12.75">
      <c r="A259" s="1" t="s">
        <v>39</v>
      </c>
      <c r="B259" s="2" t="s">
        <v>33</v>
      </c>
      <c r="C259" s="2" t="s">
        <v>12</v>
      </c>
      <c r="D259" s="2" t="s">
        <v>5</v>
      </c>
      <c r="E259" s="2"/>
      <c r="F259" s="2"/>
      <c r="G259" s="2"/>
      <c r="H259" s="76">
        <f>H260</f>
        <v>838.1</v>
      </c>
      <c r="I259" s="76">
        <f>I260</f>
        <v>378.7</v>
      </c>
      <c r="J259" s="24">
        <f t="shared" si="50"/>
        <v>-459.40000000000003</v>
      </c>
      <c r="K259" s="24">
        <f t="shared" si="51"/>
        <v>45.185538718530005</v>
      </c>
      <c r="L259" s="29"/>
      <c r="N259" s="30"/>
    </row>
    <row r="260" spans="1:14" s="26" customFormat="1" ht="12.75">
      <c r="A260" s="1" t="s">
        <v>201</v>
      </c>
      <c r="B260" s="2" t="s">
        <v>33</v>
      </c>
      <c r="C260" s="2" t="s">
        <v>12</v>
      </c>
      <c r="D260" s="2" t="s">
        <v>5</v>
      </c>
      <c r="E260" s="5">
        <v>72000</v>
      </c>
      <c r="F260" s="4" t="s">
        <v>95</v>
      </c>
      <c r="G260" s="2"/>
      <c r="H260" s="76">
        <f t="shared" ref="H260:I261" si="82">H261</f>
        <v>838.1</v>
      </c>
      <c r="I260" s="76">
        <f t="shared" si="82"/>
        <v>378.7</v>
      </c>
      <c r="J260" s="24">
        <f t="shared" si="50"/>
        <v>-459.40000000000003</v>
      </c>
      <c r="K260" s="24">
        <f t="shared" si="51"/>
        <v>45.185538718530005</v>
      </c>
      <c r="L260" s="31"/>
      <c r="N260" s="27"/>
    </row>
    <row r="261" spans="1:14" s="26" customFormat="1" ht="38.25">
      <c r="A261" s="1" t="s">
        <v>108</v>
      </c>
      <c r="B261" s="2" t="s">
        <v>33</v>
      </c>
      <c r="C261" s="2" t="s">
        <v>12</v>
      </c>
      <c r="D261" s="2" t="s">
        <v>5</v>
      </c>
      <c r="E261" s="3">
        <v>72002</v>
      </c>
      <c r="F261" s="4" t="s">
        <v>95</v>
      </c>
      <c r="G261" s="2"/>
      <c r="H261" s="76">
        <f t="shared" si="82"/>
        <v>838.1</v>
      </c>
      <c r="I261" s="76">
        <f t="shared" si="82"/>
        <v>378.7</v>
      </c>
      <c r="J261" s="24">
        <f t="shared" si="50"/>
        <v>-459.40000000000003</v>
      </c>
      <c r="K261" s="24">
        <f t="shared" si="51"/>
        <v>45.185538718530005</v>
      </c>
      <c r="L261" s="29"/>
      <c r="N261" s="30"/>
    </row>
    <row r="262" spans="1:14" s="26" customFormat="1" ht="38.25">
      <c r="A262" s="1" t="s">
        <v>193</v>
      </c>
      <c r="B262" s="2" t="s">
        <v>33</v>
      </c>
      <c r="C262" s="2" t="s">
        <v>12</v>
      </c>
      <c r="D262" s="2" t="s">
        <v>5</v>
      </c>
      <c r="E262" s="3">
        <v>72002</v>
      </c>
      <c r="F262" s="3">
        <v>77110</v>
      </c>
      <c r="G262" s="2"/>
      <c r="H262" s="76">
        <f>H263+H265</f>
        <v>838.1</v>
      </c>
      <c r="I262" s="76">
        <f>I263+I265</f>
        <v>378.7</v>
      </c>
      <c r="J262" s="24">
        <f t="shared" si="50"/>
        <v>-459.40000000000003</v>
      </c>
      <c r="K262" s="24">
        <f t="shared" si="51"/>
        <v>45.185538718530005</v>
      </c>
      <c r="L262" s="29"/>
      <c r="N262" s="30"/>
    </row>
    <row r="263" spans="1:14" s="26" customFormat="1" ht="12.75">
      <c r="A263" s="1" t="s">
        <v>55</v>
      </c>
      <c r="B263" s="2" t="s">
        <v>33</v>
      </c>
      <c r="C263" s="2" t="s">
        <v>12</v>
      </c>
      <c r="D263" s="2" t="s">
        <v>5</v>
      </c>
      <c r="E263" s="3">
        <v>72002</v>
      </c>
      <c r="F263" s="3">
        <v>77110</v>
      </c>
      <c r="G263" s="2" t="s">
        <v>54</v>
      </c>
      <c r="H263" s="76">
        <f>H264</f>
        <v>15.1</v>
      </c>
      <c r="I263" s="76">
        <f>I264</f>
        <v>8.4</v>
      </c>
      <c r="J263" s="24">
        <f t="shared" si="50"/>
        <v>-6.6999999999999993</v>
      </c>
      <c r="K263" s="24">
        <f t="shared" si="51"/>
        <v>55.629139072847686</v>
      </c>
      <c r="L263" s="29"/>
      <c r="N263" s="30"/>
    </row>
    <row r="264" spans="1:14" s="26" customFormat="1" ht="25.5">
      <c r="A264" s="1" t="s">
        <v>56</v>
      </c>
      <c r="B264" s="2" t="s">
        <v>33</v>
      </c>
      <c r="C264" s="2" t="s">
        <v>12</v>
      </c>
      <c r="D264" s="2" t="s">
        <v>5</v>
      </c>
      <c r="E264" s="3">
        <v>72002</v>
      </c>
      <c r="F264" s="3">
        <v>77110</v>
      </c>
      <c r="G264" s="2" t="s">
        <v>17</v>
      </c>
      <c r="H264" s="72">
        <v>15.1</v>
      </c>
      <c r="I264" s="72">
        <v>8.4</v>
      </c>
      <c r="J264" s="24">
        <f t="shared" si="50"/>
        <v>-6.6999999999999993</v>
      </c>
      <c r="K264" s="24">
        <f t="shared" si="51"/>
        <v>55.629139072847686</v>
      </c>
      <c r="L264" s="29"/>
      <c r="M264" s="26" t="s">
        <v>125</v>
      </c>
      <c r="N264" s="30"/>
    </row>
    <row r="265" spans="1:14" s="26" customFormat="1" ht="12.75">
      <c r="A265" s="1" t="s">
        <v>77</v>
      </c>
      <c r="B265" s="2" t="s">
        <v>33</v>
      </c>
      <c r="C265" s="2" t="s">
        <v>12</v>
      </c>
      <c r="D265" s="2" t="s">
        <v>5</v>
      </c>
      <c r="E265" s="3">
        <v>72002</v>
      </c>
      <c r="F265" s="3">
        <v>77110</v>
      </c>
      <c r="G265" s="2" t="s">
        <v>61</v>
      </c>
      <c r="H265" s="76">
        <f>H266</f>
        <v>823</v>
      </c>
      <c r="I265" s="76">
        <f>I266</f>
        <v>370.3</v>
      </c>
      <c r="J265" s="24">
        <f t="shared" si="50"/>
        <v>-452.7</v>
      </c>
      <c r="K265" s="24">
        <f t="shared" si="51"/>
        <v>44.993924665856625</v>
      </c>
      <c r="L265" s="29"/>
      <c r="N265" s="30"/>
    </row>
    <row r="266" spans="1:14" s="26" customFormat="1" ht="12.75">
      <c r="A266" s="1" t="s">
        <v>89</v>
      </c>
      <c r="B266" s="2" t="s">
        <v>33</v>
      </c>
      <c r="C266" s="2" t="s">
        <v>12</v>
      </c>
      <c r="D266" s="2" t="s">
        <v>5</v>
      </c>
      <c r="E266" s="3">
        <v>72002</v>
      </c>
      <c r="F266" s="3">
        <v>77110</v>
      </c>
      <c r="G266" s="2" t="s">
        <v>62</v>
      </c>
      <c r="H266" s="72">
        <v>823</v>
      </c>
      <c r="I266" s="72">
        <v>370.3</v>
      </c>
      <c r="J266" s="24">
        <f t="shared" si="50"/>
        <v>-452.7</v>
      </c>
      <c r="K266" s="24">
        <f t="shared" si="51"/>
        <v>44.993924665856625</v>
      </c>
      <c r="L266" s="31"/>
      <c r="M266" s="26" t="s">
        <v>126</v>
      </c>
      <c r="N266" s="27"/>
    </row>
    <row r="267" spans="1:14" s="26" customFormat="1" ht="12.75">
      <c r="A267" s="1" t="s">
        <v>45</v>
      </c>
      <c r="B267" s="2" t="s">
        <v>33</v>
      </c>
      <c r="C267" s="2" t="s">
        <v>35</v>
      </c>
      <c r="D267" s="2"/>
      <c r="E267" s="2"/>
      <c r="F267" s="2"/>
      <c r="G267" s="2"/>
      <c r="H267" s="76">
        <f t="shared" ref="H267:I268" si="83">H268</f>
        <v>2203.1</v>
      </c>
      <c r="I267" s="76">
        <f t="shared" si="83"/>
        <v>1307.7</v>
      </c>
      <c r="J267" s="24">
        <f t="shared" ref="J267:J382" si="84">I267-H267</f>
        <v>-895.39999999999986</v>
      </c>
      <c r="K267" s="24">
        <f t="shared" ref="K267:K383" si="85">I267/H267*100</f>
        <v>59.357269302346694</v>
      </c>
      <c r="L267" s="31"/>
      <c r="N267" s="27"/>
    </row>
    <row r="268" spans="1:14" s="26" customFormat="1" ht="12.75">
      <c r="A268" s="1" t="s">
        <v>38</v>
      </c>
      <c r="B268" s="2" t="s">
        <v>33</v>
      </c>
      <c r="C268" s="2" t="s">
        <v>35</v>
      </c>
      <c r="D268" s="2" t="s">
        <v>6</v>
      </c>
      <c r="E268" s="2"/>
      <c r="F268" s="2"/>
      <c r="G268" s="2"/>
      <c r="H268" s="76">
        <f t="shared" si="83"/>
        <v>2203.1</v>
      </c>
      <c r="I268" s="76">
        <f t="shared" si="83"/>
        <v>1307.7</v>
      </c>
      <c r="J268" s="24">
        <f t="shared" si="84"/>
        <v>-895.39999999999986</v>
      </c>
      <c r="K268" s="24">
        <f t="shared" si="85"/>
        <v>59.357269302346694</v>
      </c>
      <c r="L268" s="25"/>
      <c r="N268" s="27"/>
    </row>
    <row r="269" spans="1:14" s="26" customFormat="1" ht="25.5">
      <c r="A269" s="1" t="s">
        <v>208</v>
      </c>
      <c r="B269" s="2" t="s">
        <v>33</v>
      </c>
      <c r="C269" s="2" t="s">
        <v>35</v>
      </c>
      <c r="D269" s="2" t="s">
        <v>6</v>
      </c>
      <c r="E269" s="3">
        <v>78000</v>
      </c>
      <c r="F269" s="4" t="s">
        <v>95</v>
      </c>
      <c r="G269" s="2"/>
      <c r="H269" s="76">
        <f>H270</f>
        <v>2203.1</v>
      </c>
      <c r="I269" s="76">
        <f>I270</f>
        <v>1307.7</v>
      </c>
      <c r="J269" s="24">
        <f t="shared" si="84"/>
        <v>-895.39999999999986</v>
      </c>
      <c r="K269" s="24">
        <f t="shared" si="85"/>
        <v>59.357269302346694</v>
      </c>
      <c r="L269" s="29"/>
      <c r="N269" s="30"/>
    </row>
    <row r="270" spans="1:14" s="26" customFormat="1" ht="25.5">
      <c r="A270" s="56" t="s">
        <v>138</v>
      </c>
      <c r="B270" s="2" t="s">
        <v>33</v>
      </c>
      <c r="C270" s="2" t="s">
        <v>35</v>
      </c>
      <c r="D270" s="2" t="s">
        <v>6</v>
      </c>
      <c r="E270" s="3">
        <v>78002</v>
      </c>
      <c r="F270" s="4" t="s">
        <v>95</v>
      </c>
      <c r="G270" s="2"/>
      <c r="H270" s="76">
        <f>H271+H278+H281</f>
        <v>2203.1</v>
      </c>
      <c r="I270" s="76">
        <f>I271+I278+I281</f>
        <v>1307.7</v>
      </c>
      <c r="J270" s="24">
        <f t="shared" si="84"/>
        <v>-895.39999999999986</v>
      </c>
      <c r="K270" s="24">
        <f t="shared" si="85"/>
        <v>59.357269302346694</v>
      </c>
      <c r="L270" s="29"/>
      <c r="N270" s="30"/>
    </row>
    <row r="271" spans="1:14" s="26" customFormat="1" ht="12.75">
      <c r="A271" s="56" t="s">
        <v>137</v>
      </c>
      <c r="B271" s="2" t="s">
        <v>33</v>
      </c>
      <c r="C271" s="2" t="s">
        <v>35</v>
      </c>
      <c r="D271" s="2" t="s">
        <v>6</v>
      </c>
      <c r="E271" s="3">
        <v>78002</v>
      </c>
      <c r="F271" s="11" t="s">
        <v>103</v>
      </c>
      <c r="G271" s="2"/>
      <c r="H271" s="76">
        <f>H272+H274+H276</f>
        <v>1352.3</v>
      </c>
      <c r="I271" s="76">
        <f>I272+I274+I276</f>
        <v>900.7</v>
      </c>
      <c r="J271" s="24">
        <f t="shared" si="84"/>
        <v>-451.59999999999991</v>
      </c>
      <c r="K271" s="24">
        <f t="shared" si="85"/>
        <v>66.605043259631742</v>
      </c>
      <c r="L271" s="29"/>
      <c r="N271" s="30"/>
    </row>
    <row r="272" spans="1:14" s="26" customFormat="1" ht="38.25">
      <c r="A272" s="1" t="s">
        <v>51</v>
      </c>
      <c r="B272" s="2" t="s">
        <v>33</v>
      </c>
      <c r="C272" s="2" t="s">
        <v>35</v>
      </c>
      <c r="D272" s="2" t="s">
        <v>6</v>
      </c>
      <c r="E272" s="3">
        <v>78002</v>
      </c>
      <c r="F272" s="11" t="s">
        <v>103</v>
      </c>
      <c r="G272" s="2" t="s">
        <v>50</v>
      </c>
      <c r="H272" s="76">
        <f>H273</f>
        <v>1213.7</v>
      </c>
      <c r="I272" s="76">
        <f>I273</f>
        <v>789.5</v>
      </c>
      <c r="J272" s="24">
        <f t="shared" si="84"/>
        <v>-424.20000000000005</v>
      </c>
      <c r="K272" s="24">
        <f t="shared" si="85"/>
        <v>65.049023646700164</v>
      </c>
      <c r="L272" s="29"/>
      <c r="N272" s="30"/>
    </row>
    <row r="273" spans="1:14" s="26" customFormat="1" ht="12.75">
      <c r="A273" s="49" t="s">
        <v>67</v>
      </c>
      <c r="B273" s="2" t="s">
        <v>33</v>
      </c>
      <c r="C273" s="2" t="s">
        <v>35</v>
      </c>
      <c r="D273" s="2" t="s">
        <v>6</v>
      </c>
      <c r="E273" s="3">
        <v>78002</v>
      </c>
      <c r="F273" s="11" t="s">
        <v>103</v>
      </c>
      <c r="G273" s="2" t="s">
        <v>66</v>
      </c>
      <c r="H273" s="72">
        <v>1213.7</v>
      </c>
      <c r="I273" s="72">
        <v>789.5</v>
      </c>
      <c r="J273" s="24">
        <f t="shared" si="84"/>
        <v>-424.20000000000005</v>
      </c>
      <c r="K273" s="24">
        <f t="shared" si="85"/>
        <v>65.049023646700164</v>
      </c>
      <c r="L273" s="29"/>
      <c r="N273" s="30"/>
    </row>
    <row r="274" spans="1:14" s="26" customFormat="1" ht="12.75">
      <c r="A274" s="1" t="s">
        <v>55</v>
      </c>
      <c r="B274" s="2" t="s">
        <v>33</v>
      </c>
      <c r="C274" s="2" t="s">
        <v>35</v>
      </c>
      <c r="D274" s="2" t="s">
        <v>6</v>
      </c>
      <c r="E274" s="3">
        <v>78002</v>
      </c>
      <c r="F274" s="11" t="s">
        <v>103</v>
      </c>
      <c r="G274" s="2" t="s">
        <v>54</v>
      </c>
      <c r="H274" s="76">
        <f>H275</f>
        <v>133.6</v>
      </c>
      <c r="I274" s="76">
        <f>I275</f>
        <v>109.1</v>
      </c>
      <c r="J274" s="24">
        <f t="shared" si="84"/>
        <v>-24.5</v>
      </c>
      <c r="K274" s="24">
        <f t="shared" si="85"/>
        <v>81.661676646706582</v>
      </c>
      <c r="L274" s="29"/>
      <c r="N274" s="30"/>
    </row>
    <row r="275" spans="1:14" s="26" customFormat="1" ht="25.5">
      <c r="A275" s="1" t="s">
        <v>56</v>
      </c>
      <c r="B275" s="2" t="s">
        <v>33</v>
      </c>
      <c r="C275" s="2" t="s">
        <v>35</v>
      </c>
      <c r="D275" s="2" t="s">
        <v>6</v>
      </c>
      <c r="E275" s="3">
        <v>78002</v>
      </c>
      <c r="F275" s="11" t="s">
        <v>103</v>
      </c>
      <c r="G275" s="2" t="s">
        <v>17</v>
      </c>
      <c r="H275" s="72">
        <v>133.6</v>
      </c>
      <c r="I275" s="72">
        <v>109.1</v>
      </c>
      <c r="J275" s="24">
        <f t="shared" si="84"/>
        <v>-24.5</v>
      </c>
      <c r="K275" s="24">
        <f t="shared" si="85"/>
        <v>81.661676646706582</v>
      </c>
      <c r="L275" s="25"/>
      <c r="N275" s="27"/>
    </row>
    <row r="276" spans="1:14" s="26" customFormat="1" ht="12.75">
      <c r="A276" s="1" t="s">
        <v>59</v>
      </c>
      <c r="B276" s="2" t="s">
        <v>33</v>
      </c>
      <c r="C276" s="2" t="s">
        <v>35</v>
      </c>
      <c r="D276" s="2" t="s">
        <v>6</v>
      </c>
      <c r="E276" s="3">
        <v>78002</v>
      </c>
      <c r="F276" s="11" t="s">
        <v>103</v>
      </c>
      <c r="G276" s="2" t="s">
        <v>57</v>
      </c>
      <c r="H276" s="76">
        <f>H277</f>
        <v>5</v>
      </c>
      <c r="I276" s="76">
        <f>I277</f>
        <v>2.1</v>
      </c>
      <c r="J276" s="24">
        <f>I276-H276</f>
        <v>-2.9</v>
      </c>
      <c r="K276" s="24">
        <f>I276/H276*100</f>
        <v>42.000000000000007</v>
      </c>
      <c r="L276" s="25"/>
      <c r="N276" s="27"/>
    </row>
    <row r="277" spans="1:14" s="26" customFormat="1" ht="12.75">
      <c r="A277" s="1" t="s">
        <v>60</v>
      </c>
      <c r="B277" s="2" t="s">
        <v>33</v>
      </c>
      <c r="C277" s="2" t="s">
        <v>35</v>
      </c>
      <c r="D277" s="2" t="s">
        <v>6</v>
      </c>
      <c r="E277" s="3">
        <v>78002</v>
      </c>
      <c r="F277" s="11" t="s">
        <v>103</v>
      </c>
      <c r="G277" s="2" t="s">
        <v>58</v>
      </c>
      <c r="H277" s="75">
        <v>5</v>
      </c>
      <c r="I277" s="75">
        <v>2.1</v>
      </c>
      <c r="J277" s="24">
        <f>I277-H277</f>
        <v>-2.9</v>
      </c>
      <c r="K277" s="24">
        <f>I277/H277*100</f>
        <v>42.000000000000007</v>
      </c>
      <c r="L277" s="25"/>
      <c r="N277" s="27"/>
    </row>
    <row r="278" spans="1:14" s="26" customFormat="1" ht="25.5">
      <c r="A278" s="1" t="s">
        <v>229</v>
      </c>
      <c r="B278" s="2" t="s">
        <v>33</v>
      </c>
      <c r="C278" s="2" t="s">
        <v>35</v>
      </c>
      <c r="D278" s="2" t="s">
        <v>6</v>
      </c>
      <c r="E278" s="3">
        <v>78002</v>
      </c>
      <c r="F278" s="11" t="s">
        <v>230</v>
      </c>
      <c r="G278" s="2"/>
      <c r="H278" s="83">
        <f>H279</f>
        <v>750.8</v>
      </c>
      <c r="I278" s="83">
        <f>I279</f>
        <v>307</v>
      </c>
      <c r="J278" s="24">
        <f t="shared" si="84"/>
        <v>-443.79999999999995</v>
      </c>
      <c r="K278" s="24">
        <f t="shared" si="85"/>
        <v>40.889717634523173</v>
      </c>
      <c r="L278" s="29"/>
      <c r="N278" s="27"/>
    </row>
    <row r="279" spans="1:14" s="53" customFormat="1" ht="12.75">
      <c r="A279" s="1" t="s">
        <v>55</v>
      </c>
      <c r="B279" s="2" t="s">
        <v>33</v>
      </c>
      <c r="C279" s="2" t="s">
        <v>35</v>
      </c>
      <c r="D279" s="2" t="s">
        <v>6</v>
      </c>
      <c r="E279" s="3">
        <v>78002</v>
      </c>
      <c r="F279" s="11" t="s">
        <v>230</v>
      </c>
      <c r="G279" s="2" t="s">
        <v>54</v>
      </c>
      <c r="H279" s="83">
        <f>H280</f>
        <v>750.8</v>
      </c>
      <c r="I279" s="83">
        <f>I280</f>
        <v>307</v>
      </c>
      <c r="J279" s="24">
        <f t="shared" si="84"/>
        <v>-443.79999999999995</v>
      </c>
      <c r="K279" s="24">
        <f t="shared" si="85"/>
        <v>40.889717634523173</v>
      </c>
      <c r="L279" s="46"/>
      <c r="N279" s="54"/>
    </row>
    <row r="280" spans="1:14" s="53" customFormat="1" ht="25.5">
      <c r="A280" s="1" t="s">
        <v>56</v>
      </c>
      <c r="B280" s="2" t="s">
        <v>33</v>
      </c>
      <c r="C280" s="2" t="s">
        <v>35</v>
      </c>
      <c r="D280" s="2" t="s">
        <v>6</v>
      </c>
      <c r="E280" s="3">
        <v>78002</v>
      </c>
      <c r="F280" s="11" t="s">
        <v>230</v>
      </c>
      <c r="G280" s="2" t="s">
        <v>17</v>
      </c>
      <c r="H280" s="72">
        <v>750.8</v>
      </c>
      <c r="I280" s="72">
        <v>307</v>
      </c>
      <c r="J280" s="24">
        <f t="shared" si="84"/>
        <v>-443.79999999999995</v>
      </c>
      <c r="K280" s="24">
        <f t="shared" si="85"/>
        <v>40.889717634523173</v>
      </c>
      <c r="L280" s="46"/>
      <c r="N280" s="54"/>
    </row>
    <row r="281" spans="1:14" s="53" customFormat="1" ht="51">
      <c r="A281" s="48" t="s">
        <v>300</v>
      </c>
      <c r="B281" s="2" t="s">
        <v>33</v>
      </c>
      <c r="C281" s="2" t="s">
        <v>35</v>
      </c>
      <c r="D281" s="2" t="s">
        <v>6</v>
      </c>
      <c r="E281" s="3">
        <v>78002</v>
      </c>
      <c r="F281" s="11" t="s">
        <v>301</v>
      </c>
      <c r="G281" s="2"/>
      <c r="H281" s="76">
        <f>H282</f>
        <v>100</v>
      </c>
      <c r="I281" s="76">
        <f>I282</f>
        <v>100</v>
      </c>
      <c r="J281" s="24">
        <f t="shared" ref="J281:J283" si="86">I281-H281</f>
        <v>0</v>
      </c>
      <c r="K281" s="24">
        <f t="shared" ref="K281:K283" si="87">I281/H281*100</f>
        <v>100</v>
      </c>
      <c r="L281" s="46"/>
      <c r="N281" s="54"/>
    </row>
    <row r="282" spans="1:14" s="53" customFormat="1" ht="12.75">
      <c r="A282" s="1" t="s">
        <v>55</v>
      </c>
      <c r="B282" s="2" t="s">
        <v>33</v>
      </c>
      <c r="C282" s="2" t="s">
        <v>35</v>
      </c>
      <c r="D282" s="2" t="s">
        <v>6</v>
      </c>
      <c r="E282" s="3">
        <v>78002</v>
      </c>
      <c r="F282" s="11" t="s">
        <v>301</v>
      </c>
      <c r="G282" s="2" t="s">
        <v>54</v>
      </c>
      <c r="H282" s="76">
        <f>H283</f>
        <v>100</v>
      </c>
      <c r="I282" s="76">
        <f>I283</f>
        <v>100</v>
      </c>
      <c r="J282" s="24">
        <f t="shared" si="86"/>
        <v>0</v>
      </c>
      <c r="K282" s="24">
        <f t="shared" si="87"/>
        <v>100</v>
      </c>
      <c r="L282" s="46"/>
      <c r="N282" s="54"/>
    </row>
    <row r="283" spans="1:14" s="53" customFormat="1" ht="25.5">
      <c r="A283" s="1" t="s">
        <v>56</v>
      </c>
      <c r="B283" s="2" t="s">
        <v>33</v>
      </c>
      <c r="C283" s="2" t="s">
        <v>35</v>
      </c>
      <c r="D283" s="2" t="s">
        <v>6</v>
      </c>
      <c r="E283" s="3">
        <v>78002</v>
      </c>
      <c r="F283" s="11" t="s">
        <v>301</v>
      </c>
      <c r="G283" s="2" t="s">
        <v>17</v>
      </c>
      <c r="H283" s="75">
        <v>100</v>
      </c>
      <c r="I283" s="75">
        <v>100</v>
      </c>
      <c r="J283" s="24">
        <f t="shared" si="86"/>
        <v>0</v>
      </c>
      <c r="K283" s="24">
        <f t="shared" si="87"/>
        <v>100</v>
      </c>
      <c r="L283" s="46"/>
      <c r="N283" s="54"/>
    </row>
    <row r="284" spans="1:14" s="53" customFormat="1" ht="25.5">
      <c r="A284" s="59" t="s">
        <v>278</v>
      </c>
      <c r="B284" s="39" t="s">
        <v>279</v>
      </c>
      <c r="C284" s="2"/>
      <c r="D284" s="2"/>
      <c r="E284" s="3"/>
      <c r="F284" s="11"/>
      <c r="G284" s="2"/>
      <c r="H284" s="43">
        <f t="shared" ref="H284:I290" si="88">H285</f>
        <v>834.2</v>
      </c>
      <c r="I284" s="43">
        <f t="shared" si="88"/>
        <v>442.4</v>
      </c>
      <c r="J284" s="24">
        <f t="shared" ref="J284:J291" si="89">I284-H284</f>
        <v>-391.80000000000007</v>
      </c>
      <c r="K284" s="24">
        <f t="shared" ref="K284:K291" si="90">I284/H284*100</f>
        <v>53.032845840326061</v>
      </c>
      <c r="L284" s="46"/>
      <c r="N284" s="54"/>
    </row>
    <row r="285" spans="1:14" s="53" customFormat="1" ht="12.75">
      <c r="A285" s="1" t="s">
        <v>13</v>
      </c>
      <c r="B285" s="2" t="s">
        <v>279</v>
      </c>
      <c r="C285" s="2" t="s">
        <v>1</v>
      </c>
      <c r="D285" s="2"/>
      <c r="E285" s="2"/>
      <c r="F285" s="2"/>
      <c r="G285" s="2"/>
      <c r="H285" s="43">
        <f t="shared" si="88"/>
        <v>834.2</v>
      </c>
      <c r="I285" s="43">
        <f t="shared" si="88"/>
        <v>442.4</v>
      </c>
      <c r="J285" s="24">
        <f t="shared" si="89"/>
        <v>-391.80000000000007</v>
      </c>
      <c r="K285" s="24">
        <f t="shared" si="90"/>
        <v>53.032845840326061</v>
      </c>
      <c r="L285" s="46"/>
      <c r="N285" s="54"/>
    </row>
    <row r="286" spans="1:14" s="53" customFormat="1" ht="25.5">
      <c r="A286" s="1" t="s">
        <v>73</v>
      </c>
      <c r="B286" s="2" t="s">
        <v>279</v>
      </c>
      <c r="C286" s="2" t="s">
        <v>1</v>
      </c>
      <c r="D286" s="2" t="s">
        <v>2</v>
      </c>
      <c r="E286" s="2"/>
      <c r="F286" s="2"/>
      <c r="G286" s="2"/>
      <c r="H286" s="43">
        <f t="shared" si="88"/>
        <v>834.2</v>
      </c>
      <c r="I286" s="43">
        <f t="shared" si="88"/>
        <v>442.4</v>
      </c>
      <c r="J286" s="24">
        <f t="shared" si="89"/>
        <v>-391.80000000000007</v>
      </c>
      <c r="K286" s="24">
        <f t="shared" si="90"/>
        <v>53.032845840326061</v>
      </c>
      <c r="L286" s="46"/>
      <c r="N286" s="54"/>
    </row>
    <row r="287" spans="1:14" s="53" customFormat="1" ht="25.5">
      <c r="A287" s="1" t="s">
        <v>200</v>
      </c>
      <c r="B287" s="2" t="s">
        <v>279</v>
      </c>
      <c r="C287" s="2" t="s">
        <v>1</v>
      </c>
      <c r="D287" s="2" t="s">
        <v>2</v>
      </c>
      <c r="E287" s="3">
        <v>71000</v>
      </c>
      <c r="F287" s="11" t="s">
        <v>95</v>
      </c>
      <c r="G287" s="2"/>
      <c r="H287" s="43">
        <f t="shared" si="88"/>
        <v>834.2</v>
      </c>
      <c r="I287" s="43">
        <f t="shared" si="88"/>
        <v>442.4</v>
      </c>
      <c r="J287" s="24">
        <f t="shared" si="89"/>
        <v>-391.80000000000007</v>
      </c>
      <c r="K287" s="24">
        <f t="shared" si="90"/>
        <v>53.032845840326061</v>
      </c>
      <c r="L287" s="46"/>
      <c r="N287" s="54"/>
    </row>
    <row r="288" spans="1:14" s="53" customFormat="1" ht="25.5">
      <c r="A288" s="1" t="s">
        <v>104</v>
      </c>
      <c r="B288" s="2" t="s">
        <v>279</v>
      </c>
      <c r="C288" s="2" t="s">
        <v>1</v>
      </c>
      <c r="D288" s="2" t="s">
        <v>2</v>
      </c>
      <c r="E288" s="3">
        <v>71001</v>
      </c>
      <c r="F288" s="11" t="s">
        <v>95</v>
      </c>
      <c r="G288" s="2"/>
      <c r="H288" s="43">
        <f t="shared" si="88"/>
        <v>834.2</v>
      </c>
      <c r="I288" s="43">
        <f t="shared" si="88"/>
        <v>442.4</v>
      </c>
      <c r="J288" s="24">
        <f t="shared" si="89"/>
        <v>-391.80000000000007</v>
      </c>
      <c r="K288" s="24">
        <f t="shared" si="90"/>
        <v>53.032845840326061</v>
      </c>
      <c r="L288" s="46"/>
      <c r="N288" s="54"/>
    </row>
    <row r="289" spans="1:14" s="53" customFormat="1" ht="12.75">
      <c r="A289" s="1" t="s">
        <v>96</v>
      </c>
      <c r="B289" s="2" t="s">
        <v>279</v>
      </c>
      <c r="C289" s="2" t="s">
        <v>1</v>
      </c>
      <c r="D289" s="2" t="s">
        <v>2</v>
      </c>
      <c r="E289" s="3">
        <v>71001</v>
      </c>
      <c r="F289" s="11" t="s">
        <v>94</v>
      </c>
      <c r="G289" s="2"/>
      <c r="H289" s="43">
        <f>H290</f>
        <v>834.2</v>
      </c>
      <c r="I289" s="43">
        <f>I290</f>
        <v>442.4</v>
      </c>
      <c r="J289" s="24">
        <f t="shared" si="89"/>
        <v>-391.80000000000007</v>
      </c>
      <c r="K289" s="24">
        <f t="shared" si="90"/>
        <v>53.032845840326061</v>
      </c>
      <c r="L289" s="46"/>
      <c r="N289" s="54"/>
    </row>
    <row r="290" spans="1:14" s="53" customFormat="1" ht="38.25">
      <c r="A290" s="1" t="s">
        <v>51</v>
      </c>
      <c r="B290" s="2" t="s">
        <v>279</v>
      </c>
      <c r="C290" s="2" t="s">
        <v>1</v>
      </c>
      <c r="D290" s="2" t="s">
        <v>2</v>
      </c>
      <c r="E290" s="3">
        <v>71001</v>
      </c>
      <c r="F290" s="11" t="s">
        <v>94</v>
      </c>
      <c r="G290" s="2" t="s">
        <v>50</v>
      </c>
      <c r="H290" s="43">
        <f t="shared" si="88"/>
        <v>834.2</v>
      </c>
      <c r="I290" s="43">
        <f t="shared" si="88"/>
        <v>442.4</v>
      </c>
      <c r="J290" s="24">
        <f t="shared" si="89"/>
        <v>-391.80000000000007</v>
      </c>
      <c r="K290" s="24">
        <f t="shared" si="90"/>
        <v>53.032845840326061</v>
      </c>
      <c r="L290" s="46"/>
      <c r="N290" s="54"/>
    </row>
    <row r="291" spans="1:14" s="53" customFormat="1" ht="12.75">
      <c r="A291" s="1" t="s">
        <v>53</v>
      </c>
      <c r="B291" s="2" t="s">
        <v>279</v>
      </c>
      <c r="C291" s="2" t="s">
        <v>1</v>
      </c>
      <c r="D291" s="2" t="s">
        <v>2</v>
      </c>
      <c r="E291" s="3">
        <v>71001</v>
      </c>
      <c r="F291" s="11" t="s">
        <v>94</v>
      </c>
      <c r="G291" s="2" t="s">
        <v>52</v>
      </c>
      <c r="H291" s="75">
        <v>834.2</v>
      </c>
      <c r="I291" s="23">
        <v>442.4</v>
      </c>
      <c r="J291" s="24">
        <f t="shared" si="89"/>
        <v>-391.80000000000007</v>
      </c>
      <c r="K291" s="24">
        <f t="shared" si="90"/>
        <v>53.032845840326061</v>
      </c>
      <c r="L291" s="46"/>
      <c r="N291" s="54"/>
    </row>
    <row r="292" spans="1:14" s="26" customFormat="1" ht="25.5" customHeight="1">
      <c r="A292" s="59" t="s">
        <v>280</v>
      </c>
      <c r="B292" s="39" t="s">
        <v>17</v>
      </c>
      <c r="C292" s="2"/>
      <c r="D292" s="2"/>
      <c r="E292" s="2"/>
      <c r="F292" s="2"/>
      <c r="G292" s="2"/>
      <c r="H292" s="24">
        <f>H293+H318</f>
        <v>8825.4</v>
      </c>
      <c r="I292" s="24">
        <f>I293+I318</f>
        <v>5850.5</v>
      </c>
      <c r="J292" s="24">
        <f t="shared" si="84"/>
        <v>-2974.8999999999996</v>
      </c>
      <c r="K292" s="24">
        <f t="shared" si="85"/>
        <v>66.291612844743582</v>
      </c>
      <c r="L292" s="29"/>
      <c r="N292" s="27"/>
    </row>
    <row r="293" spans="1:14" s="26" customFormat="1" ht="12.75" customHeight="1">
      <c r="A293" s="1" t="s">
        <v>13</v>
      </c>
      <c r="B293" s="2" t="s">
        <v>17</v>
      </c>
      <c r="C293" s="2" t="s">
        <v>1</v>
      </c>
      <c r="D293" s="2"/>
      <c r="E293" s="2"/>
      <c r="F293" s="2"/>
      <c r="G293" s="2"/>
      <c r="H293" s="43">
        <f>H294+H302+H308</f>
        <v>8818.4</v>
      </c>
      <c r="I293" s="43">
        <f>I294+I302+I308</f>
        <v>5843.5</v>
      </c>
      <c r="J293" s="24">
        <f t="shared" si="84"/>
        <v>-2974.8999999999996</v>
      </c>
      <c r="K293" s="24">
        <f t="shared" si="85"/>
        <v>66.264855302549222</v>
      </c>
      <c r="L293" s="31"/>
      <c r="N293" s="27"/>
    </row>
    <row r="294" spans="1:14" s="26" customFormat="1" ht="25.5" customHeight="1">
      <c r="A294" s="1" t="s">
        <v>73</v>
      </c>
      <c r="B294" s="2" t="s">
        <v>17</v>
      </c>
      <c r="C294" s="2" t="s">
        <v>1</v>
      </c>
      <c r="D294" s="2" t="s">
        <v>2</v>
      </c>
      <c r="E294" s="2"/>
      <c r="F294" s="2"/>
      <c r="G294" s="2"/>
      <c r="H294" s="43">
        <f t="shared" ref="H294:I295" si="91">H295</f>
        <v>3204.2</v>
      </c>
      <c r="I294" s="43">
        <f t="shared" si="91"/>
        <v>2108.2999999999997</v>
      </c>
      <c r="J294" s="24">
        <f t="shared" si="84"/>
        <v>-1095.9000000000001</v>
      </c>
      <c r="K294" s="24">
        <f t="shared" si="85"/>
        <v>65.798015105174457</v>
      </c>
      <c r="L294" s="40"/>
      <c r="N294" s="42"/>
    </row>
    <row r="295" spans="1:14" s="26" customFormat="1" ht="25.5" customHeight="1">
      <c r="A295" s="1" t="s">
        <v>200</v>
      </c>
      <c r="B295" s="2" t="s">
        <v>17</v>
      </c>
      <c r="C295" s="2" t="s">
        <v>1</v>
      </c>
      <c r="D295" s="2" t="s">
        <v>2</v>
      </c>
      <c r="E295" s="3">
        <v>71000</v>
      </c>
      <c r="F295" s="11" t="s">
        <v>95</v>
      </c>
      <c r="G295" s="2"/>
      <c r="H295" s="43">
        <f t="shared" si="91"/>
        <v>3204.2</v>
      </c>
      <c r="I295" s="43">
        <f t="shared" si="91"/>
        <v>2108.2999999999997</v>
      </c>
      <c r="J295" s="24">
        <f t="shared" si="84"/>
        <v>-1095.9000000000001</v>
      </c>
      <c r="K295" s="24">
        <f t="shared" si="85"/>
        <v>65.798015105174457</v>
      </c>
      <c r="L295" s="29"/>
      <c r="N295" s="30"/>
    </row>
    <row r="296" spans="1:14" s="26" customFormat="1" ht="25.5" customHeight="1">
      <c r="A296" s="1" t="s">
        <v>104</v>
      </c>
      <c r="B296" s="2" t="s">
        <v>17</v>
      </c>
      <c r="C296" s="2" t="s">
        <v>1</v>
      </c>
      <c r="D296" s="2" t="s">
        <v>2</v>
      </c>
      <c r="E296" s="3">
        <v>71001</v>
      </c>
      <c r="F296" s="11" t="s">
        <v>95</v>
      </c>
      <c r="G296" s="2"/>
      <c r="H296" s="43">
        <f>H297</f>
        <v>3204.2</v>
      </c>
      <c r="I296" s="43">
        <f>I297</f>
        <v>2108.2999999999997</v>
      </c>
      <c r="J296" s="24">
        <f t="shared" si="84"/>
        <v>-1095.9000000000001</v>
      </c>
      <c r="K296" s="24">
        <f t="shared" si="85"/>
        <v>65.798015105174457</v>
      </c>
      <c r="L296" s="29"/>
      <c r="N296" s="30"/>
    </row>
    <row r="297" spans="1:14" s="26" customFormat="1" ht="12.75" customHeight="1">
      <c r="A297" s="1" t="s">
        <v>96</v>
      </c>
      <c r="B297" s="2" t="s">
        <v>17</v>
      </c>
      <c r="C297" s="2" t="s">
        <v>1</v>
      </c>
      <c r="D297" s="2" t="s">
        <v>2</v>
      </c>
      <c r="E297" s="3">
        <v>71001</v>
      </c>
      <c r="F297" s="11" t="s">
        <v>94</v>
      </c>
      <c r="G297" s="2"/>
      <c r="H297" s="43">
        <f>H298+H300</f>
        <v>3204.2</v>
      </c>
      <c r="I297" s="43">
        <f>I298+I300</f>
        <v>2108.2999999999997</v>
      </c>
      <c r="J297" s="24">
        <f t="shared" si="84"/>
        <v>-1095.9000000000001</v>
      </c>
      <c r="K297" s="24">
        <f t="shared" si="85"/>
        <v>65.798015105174457</v>
      </c>
      <c r="L297" s="29"/>
      <c r="N297" s="30"/>
    </row>
    <row r="298" spans="1:14" s="26" customFormat="1" ht="38.25" customHeight="1">
      <c r="A298" s="1" t="s">
        <v>51</v>
      </c>
      <c r="B298" s="2" t="s">
        <v>17</v>
      </c>
      <c r="C298" s="2" t="s">
        <v>1</v>
      </c>
      <c r="D298" s="2" t="s">
        <v>2</v>
      </c>
      <c r="E298" s="3">
        <v>71001</v>
      </c>
      <c r="F298" s="11" t="s">
        <v>94</v>
      </c>
      <c r="G298" s="2" t="s">
        <v>50</v>
      </c>
      <c r="H298" s="43">
        <f>H299</f>
        <v>3179.2</v>
      </c>
      <c r="I298" s="43">
        <f>I299</f>
        <v>2106.1999999999998</v>
      </c>
      <c r="J298" s="24">
        <f t="shared" si="84"/>
        <v>-1073</v>
      </c>
      <c r="K298" s="24">
        <f t="shared" si="85"/>
        <v>66.249370910920973</v>
      </c>
      <c r="L298" s="29"/>
      <c r="N298" s="30"/>
    </row>
    <row r="299" spans="1:14" s="26" customFormat="1" ht="12.75" customHeight="1">
      <c r="A299" s="1" t="s">
        <v>53</v>
      </c>
      <c r="B299" s="2" t="s">
        <v>17</v>
      </c>
      <c r="C299" s="2" t="s">
        <v>1</v>
      </c>
      <c r="D299" s="2" t="s">
        <v>2</v>
      </c>
      <c r="E299" s="3">
        <v>71001</v>
      </c>
      <c r="F299" s="11" t="s">
        <v>94</v>
      </c>
      <c r="G299" s="2" t="s">
        <v>52</v>
      </c>
      <c r="H299" s="72">
        <v>3179.2</v>
      </c>
      <c r="I299" s="7">
        <v>2106.1999999999998</v>
      </c>
      <c r="J299" s="47">
        <f t="shared" si="84"/>
        <v>-1073</v>
      </c>
      <c r="K299" s="24">
        <f t="shared" si="85"/>
        <v>66.249370910920973</v>
      </c>
      <c r="L299" s="29"/>
      <c r="N299" s="30"/>
    </row>
    <row r="300" spans="1:14" s="26" customFormat="1" ht="12.75" customHeight="1">
      <c r="A300" s="1" t="s">
        <v>59</v>
      </c>
      <c r="B300" s="2" t="s">
        <v>17</v>
      </c>
      <c r="C300" s="2" t="s">
        <v>1</v>
      </c>
      <c r="D300" s="2" t="s">
        <v>2</v>
      </c>
      <c r="E300" s="3">
        <v>71001</v>
      </c>
      <c r="F300" s="11" t="s">
        <v>94</v>
      </c>
      <c r="G300" s="2" t="s">
        <v>57</v>
      </c>
      <c r="H300" s="43">
        <f>H301</f>
        <v>25</v>
      </c>
      <c r="I300" s="43">
        <f>I301</f>
        <v>2.1</v>
      </c>
      <c r="J300" s="24">
        <f t="shared" si="84"/>
        <v>-22.9</v>
      </c>
      <c r="K300" s="24">
        <f t="shared" si="85"/>
        <v>8.4</v>
      </c>
      <c r="L300" s="29"/>
      <c r="N300" s="30"/>
    </row>
    <row r="301" spans="1:14" s="26" customFormat="1" ht="12.75" customHeight="1">
      <c r="A301" s="1" t="s">
        <v>60</v>
      </c>
      <c r="B301" s="2" t="s">
        <v>17</v>
      </c>
      <c r="C301" s="2" t="s">
        <v>1</v>
      </c>
      <c r="D301" s="2" t="s">
        <v>2</v>
      </c>
      <c r="E301" s="3">
        <v>71001</v>
      </c>
      <c r="F301" s="11" t="s">
        <v>94</v>
      </c>
      <c r="G301" s="2" t="s">
        <v>58</v>
      </c>
      <c r="H301" s="72">
        <v>25</v>
      </c>
      <c r="I301" s="7">
        <v>2.1</v>
      </c>
      <c r="J301" s="24">
        <f t="shared" si="84"/>
        <v>-22.9</v>
      </c>
      <c r="K301" s="24">
        <f t="shared" si="85"/>
        <v>8.4</v>
      </c>
      <c r="L301" s="25">
        <v>39512.959999999999</v>
      </c>
      <c r="N301" s="27"/>
    </row>
    <row r="302" spans="1:14" s="26" customFormat="1" ht="12.75" customHeight="1">
      <c r="A302" s="1" t="s">
        <v>14</v>
      </c>
      <c r="B302" s="2" t="s">
        <v>17</v>
      </c>
      <c r="C302" s="2" t="s">
        <v>1</v>
      </c>
      <c r="D302" s="2" t="s">
        <v>43</v>
      </c>
      <c r="E302" s="2"/>
      <c r="F302" s="2"/>
      <c r="G302" s="2"/>
      <c r="H302" s="43">
        <f t="shared" ref="H302:I306" si="92">H303</f>
        <v>257.60000000000002</v>
      </c>
      <c r="I302" s="43">
        <f t="shared" si="92"/>
        <v>0</v>
      </c>
      <c r="J302" s="24">
        <f t="shared" si="84"/>
        <v>-257.60000000000002</v>
      </c>
      <c r="K302" s="24">
        <f t="shared" si="85"/>
        <v>0</v>
      </c>
      <c r="L302" s="29"/>
      <c r="N302" s="27"/>
    </row>
    <row r="303" spans="1:14" s="26" customFormat="1" ht="12.75" customHeight="1">
      <c r="A303" s="1" t="s">
        <v>90</v>
      </c>
      <c r="B303" s="2" t="s">
        <v>17</v>
      </c>
      <c r="C303" s="2" t="s">
        <v>1</v>
      </c>
      <c r="D303" s="2" t="s">
        <v>43</v>
      </c>
      <c r="E303" s="5">
        <v>99000</v>
      </c>
      <c r="F303" s="4" t="s">
        <v>95</v>
      </c>
      <c r="G303" s="2"/>
      <c r="H303" s="43">
        <f t="shared" si="92"/>
        <v>257.60000000000002</v>
      </c>
      <c r="I303" s="43">
        <f t="shared" si="92"/>
        <v>0</v>
      </c>
      <c r="J303" s="24">
        <f t="shared" si="84"/>
        <v>-257.60000000000002</v>
      </c>
      <c r="K303" s="24">
        <f t="shared" si="85"/>
        <v>0</v>
      </c>
      <c r="L303" s="31"/>
      <c r="N303" s="27"/>
    </row>
    <row r="304" spans="1:14" s="26" customFormat="1" ht="12.75" customHeight="1">
      <c r="A304" s="1" t="s">
        <v>70</v>
      </c>
      <c r="B304" s="2" t="s">
        <v>17</v>
      </c>
      <c r="C304" s="2" t="s">
        <v>1</v>
      </c>
      <c r="D304" s="2" t="s">
        <v>43</v>
      </c>
      <c r="E304" s="5">
        <v>99400</v>
      </c>
      <c r="F304" s="4" t="s">
        <v>95</v>
      </c>
      <c r="G304" s="2"/>
      <c r="H304" s="43">
        <f t="shared" si="92"/>
        <v>257.60000000000002</v>
      </c>
      <c r="I304" s="43">
        <f t="shared" si="92"/>
        <v>0</v>
      </c>
      <c r="J304" s="24">
        <f t="shared" si="84"/>
        <v>-257.60000000000002</v>
      </c>
      <c r="K304" s="24">
        <f t="shared" si="85"/>
        <v>0</v>
      </c>
      <c r="L304" s="29"/>
      <c r="N304" s="30"/>
    </row>
    <row r="305" spans="1:16" s="26" customFormat="1" ht="12.75" customHeight="1">
      <c r="A305" s="1" t="s">
        <v>184</v>
      </c>
      <c r="B305" s="2" t="s">
        <v>17</v>
      </c>
      <c r="C305" s="2" t="s">
        <v>1</v>
      </c>
      <c r="D305" s="2" t="s">
        <v>43</v>
      </c>
      <c r="E305" s="5">
        <v>99400</v>
      </c>
      <c r="F305" s="4" t="s">
        <v>110</v>
      </c>
      <c r="G305" s="2"/>
      <c r="H305" s="43">
        <f t="shared" si="92"/>
        <v>257.60000000000002</v>
      </c>
      <c r="I305" s="43">
        <f t="shared" si="92"/>
        <v>0</v>
      </c>
      <c r="J305" s="24">
        <f t="shared" si="84"/>
        <v>-257.60000000000002</v>
      </c>
      <c r="K305" s="24">
        <f t="shared" si="85"/>
        <v>0</v>
      </c>
      <c r="L305" s="29"/>
      <c r="N305" s="30"/>
    </row>
    <row r="306" spans="1:16" s="26" customFormat="1" ht="12.75" customHeight="1">
      <c r="A306" s="1" t="s">
        <v>59</v>
      </c>
      <c r="B306" s="2" t="s">
        <v>17</v>
      </c>
      <c r="C306" s="2" t="s">
        <v>1</v>
      </c>
      <c r="D306" s="2" t="s">
        <v>43</v>
      </c>
      <c r="E306" s="5">
        <v>99400</v>
      </c>
      <c r="F306" s="4" t="s">
        <v>110</v>
      </c>
      <c r="G306" s="2" t="s">
        <v>57</v>
      </c>
      <c r="H306" s="43">
        <f t="shared" si="92"/>
        <v>257.60000000000002</v>
      </c>
      <c r="I306" s="43">
        <f t="shared" si="92"/>
        <v>0</v>
      </c>
      <c r="J306" s="24">
        <f t="shared" si="84"/>
        <v>-257.60000000000002</v>
      </c>
      <c r="K306" s="24">
        <f t="shared" si="85"/>
        <v>0</v>
      </c>
      <c r="L306" s="29"/>
      <c r="N306" s="30"/>
    </row>
    <row r="307" spans="1:16" s="26" customFormat="1" ht="12.75" customHeight="1">
      <c r="A307" s="1" t="s">
        <v>69</v>
      </c>
      <c r="B307" s="2" t="s">
        <v>17</v>
      </c>
      <c r="C307" s="2" t="s">
        <v>1</v>
      </c>
      <c r="D307" s="2" t="s">
        <v>43</v>
      </c>
      <c r="E307" s="5">
        <v>99400</v>
      </c>
      <c r="F307" s="4" t="s">
        <v>110</v>
      </c>
      <c r="G307" s="2" t="s">
        <v>68</v>
      </c>
      <c r="H307" s="75">
        <v>257.60000000000002</v>
      </c>
      <c r="I307" s="23">
        <v>0</v>
      </c>
      <c r="J307" s="24">
        <f t="shared" si="84"/>
        <v>-257.60000000000002</v>
      </c>
      <c r="K307" s="24">
        <f t="shared" si="85"/>
        <v>0</v>
      </c>
      <c r="L307" s="29"/>
      <c r="N307" s="30"/>
    </row>
    <row r="308" spans="1:16" s="26" customFormat="1" ht="12.75" customHeight="1">
      <c r="A308" s="1" t="s">
        <v>25</v>
      </c>
      <c r="B308" s="2" t="s">
        <v>17</v>
      </c>
      <c r="C308" s="2" t="s">
        <v>1</v>
      </c>
      <c r="D308" s="2" t="s">
        <v>42</v>
      </c>
      <c r="E308" s="2"/>
      <c r="F308" s="2"/>
      <c r="G308" s="2"/>
      <c r="H308" s="43">
        <f t="shared" ref="H308:I310" si="93">H309</f>
        <v>5356.6</v>
      </c>
      <c r="I308" s="43">
        <f t="shared" si="93"/>
        <v>3735.2</v>
      </c>
      <c r="J308" s="24">
        <f t="shared" si="84"/>
        <v>-1621.4000000000005</v>
      </c>
      <c r="K308" s="24">
        <f t="shared" si="85"/>
        <v>69.730799387671269</v>
      </c>
      <c r="L308" s="29"/>
      <c r="N308" s="30"/>
    </row>
    <row r="309" spans="1:16" s="26" customFormat="1" ht="25.5" customHeight="1">
      <c r="A309" s="1" t="s">
        <v>200</v>
      </c>
      <c r="B309" s="2" t="s">
        <v>17</v>
      </c>
      <c r="C309" s="2" t="s">
        <v>1</v>
      </c>
      <c r="D309" s="2" t="s">
        <v>42</v>
      </c>
      <c r="E309" s="3">
        <v>71000</v>
      </c>
      <c r="F309" s="11" t="s">
        <v>95</v>
      </c>
      <c r="G309" s="2"/>
      <c r="H309" s="43">
        <f t="shared" si="93"/>
        <v>5356.6</v>
      </c>
      <c r="I309" s="43">
        <f t="shared" si="93"/>
        <v>3735.2</v>
      </c>
      <c r="J309" s="24">
        <f t="shared" si="84"/>
        <v>-1621.4000000000005</v>
      </c>
      <c r="K309" s="24">
        <f t="shared" si="85"/>
        <v>69.730799387671269</v>
      </c>
      <c r="L309" s="31"/>
      <c r="N309" s="27"/>
    </row>
    <row r="310" spans="1:16" s="26" customFormat="1" ht="25.5" customHeight="1">
      <c r="A310" s="1" t="s">
        <v>104</v>
      </c>
      <c r="B310" s="2" t="s">
        <v>17</v>
      </c>
      <c r="C310" s="2" t="s">
        <v>1</v>
      </c>
      <c r="D310" s="2" t="s">
        <v>42</v>
      </c>
      <c r="E310" s="3">
        <v>71001</v>
      </c>
      <c r="F310" s="11" t="s">
        <v>95</v>
      </c>
      <c r="G310" s="2"/>
      <c r="H310" s="43">
        <f t="shared" si="93"/>
        <v>5356.6</v>
      </c>
      <c r="I310" s="43">
        <f t="shared" si="93"/>
        <v>3735.2</v>
      </c>
      <c r="J310" s="24">
        <f t="shared" si="84"/>
        <v>-1621.4000000000005</v>
      </c>
      <c r="K310" s="24">
        <f t="shared" si="85"/>
        <v>69.730799387671269</v>
      </c>
      <c r="L310" s="29"/>
      <c r="N310" s="30"/>
    </row>
    <row r="311" spans="1:16" s="26" customFormat="1" ht="12.75" customHeight="1">
      <c r="A311" s="1" t="s">
        <v>96</v>
      </c>
      <c r="B311" s="2" t="s">
        <v>17</v>
      </c>
      <c r="C311" s="2" t="s">
        <v>1</v>
      </c>
      <c r="D311" s="2" t="s">
        <v>42</v>
      </c>
      <c r="E311" s="3">
        <v>71001</v>
      </c>
      <c r="F311" s="11" t="s">
        <v>94</v>
      </c>
      <c r="G311" s="2"/>
      <c r="H311" s="43">
        <f>H312+H314+H316</f>
        <v>5356.6</v>
      </c>
      <c r="I311" s="43">
        <f>I312+I314+I316</f>
        <v>3735.2</v>
      </c>
      <c r="J311" s="24">
        <f t="shared" si="84"/>
        <v>-1621.4000000000005</v>
      </c>
      <c r="K311" s="24">
        <f t="shared" si="85"/>
        <v>69.730799387671269</v>
      </c>
      <c r="L311" s="29"/>
      <c r="N311" s="30"/>
    </row>
    <row r="312" spans="1:16" s="26" customFormat="1" ht="38.25" customHeight="1">
      <c r="A312" s="1" t="s">
        <v>51</v>
      </c>
      <c r="B312" s="2" t="s">
        <v>17</v>
      </c>
      <c r="C312" s="2" t="s">
        <v>1</v>
      </c>
      <c r="D312" s="2" t="s">
        <v>42</v>
      </c>
      <c r="E312" s="3">
        <v>71001</v>
      </c>
      <c r="F312" s="11" t="s">
        <v>94</v>
      </c>
      <c r="G312" s="2" t="s">
        <v>50</v>
      </c>
      <c r="H312" s="43">
        <f>H313</f>
        <v>5296.6</v>
      </c>
      <c r="I312" s="43">
        <f>I313</f>
        <v>3700.8</v>
      </c>
      <c r="J312" s="24">
        <f t="shared" si="84"/>
        <v>-1595.8000000000002</v>
      </c>
      <c r="K312" s="24">
        <f t="shared" si="85"/>
        <v>69.871238152777252</v>
      </c>
      <c r="L312" s="29"/>
      <c r="N312" s="30"/>
    </row>
    <row r="313" spans="1:16" s="26" customFormat="1" ht="12.75" customHeight="1">
      <c r="A313" s="1" t="s">
        <v>67</v>
      </c>
      <c r="B313" s="2" t="s">
        <v>17</v>
      </c>
      <c r="C313" s="2" t="s">
        <v>1</v>
      </c>
      <c r="D313" s="2" t="s">
        <v>42</v>
      </c>
      <c r="E313" s="3">
        <v>71001</v>
      </c>
      <c r="F313" s="11" t="s">
        <v>94</v>
      </c>
      <c r="G313" s="8" t="s">
        <v>66</v>
      </c>
      <c r="H313" s="23">
        <v>5296.6</v>
      </c>
      <c r="I313" s="23">
        <v>3700.8</v>
      </c>
      <c r="J313" s="24">
        <f t="shared" si="84"/>
        <v>-1595.8000000000002</v>
      </c>
      <c r="K313" s="24">
        <f t="shared" si="85"/>
        <v>69.871238152777252</v>
      </c>
      <c r="L313" s="29"/>
      <c r="N313" s="30"/>
    </row>
    <row r="314" spans="1:16" s="26" customFormat="1" ht="12.75" customHeight="1">
      <c r="A314" s="1" t="s">
        <v>55</v>
      </c>
      <c r="B314" s="2" t="s">
        <v>17</v>
      </c>
      <c r="C314" s="2" t="s">
        <v>1</v>
      </c>
      <c r="D314" s="2" t="s">
        <v>42</v>
      </c>
      <c r="E314" s="3">
        <v>71001</v>
      </c>
      <c r="F314" s="11" t="s">
        <v>94</v>
      </c>
      <c r="G314" s="2" t="s">
        <v>54</v>
      </c>
      <c r="H314" s="43">
        <f>H315</f>
        <v>10</v>
      </c>
      <c r="I314" s="43">
        <f>I315</f>
        <v>4.7</v>
      </c>
      <c r="J314" s="24">
        <f t="shared" si="84"/>
        <v>-5.3</v>
      </c>
      <c r="K314" s="24">
        <f t="shared" si="85"/>
        <v>47</v>
      </c>
      <c r="L314" s="29"/>
      <c r="N314" s="30"/>
    </row>
    <row r="315" spans="1:16" s="26" customFormat="1" ht="25.5" customHeight="1">
      <c r="A315" s="1" t="s">
        <v>56</v>
      </c>
      <c r="B315" s="2" t="s">
        <v>17</v>
      </c>
      <c r="C315" s="2" t="s">
        <v>1</v>
      </c>
      <c r="D315" s="2" t="s">
        <v>42</v>
      </c>
      <c r="E315" s="3">
        <v>71001</v>
      </c>
      <c r="F315" s="11" t="s">
        <v>94</v>
      </c>
      <c r="G315" s="2" t="s">
        <v>17</v>
      </c>
      <c r="H315" s="23">
        <v>10</v>
      </c>
      <c r="I315" s="23">
        <v>4.7</v>
      </c>
      <c r="J315" s="24">
        <f t="shared" si="84"/>
        <v>-5.3</v>
      </c>
      <c r="K315" s="24">
        <f t="shared" si="85"/>
        <v>47</v>
      </c>
      <c r="L315" s="31"/>
      <c r="N315" s="27"/>
    </row>
    <row r="316" spans="1:16" s="26" customFormat="1" ht="12.75" customHeight="1">
      <c r="A316" s="1" t="s">
        <v>59</v>
      </c>
      <c r="B316" s="2" t="s">
        <v>17</v>
      </c>
      <c r="C316" s="2" t="s">
        <v>1</v>
      </c>
      <c r="D316" s="2" t="s">
        <v>42</v>
      </c>
      <c r="E316" s="3">
        <v>71001</v>
      </c>
      <c r="F316" s="11" t="s">
        <v>94</v>
      </c>
      <c r="G316" s="2" t="s">
        <v>57</v>
      </c>
      <c r="H316" s="43">
        <f>H317</f>
        <v>50</v>
      </c>
      <c r="I316" s="43">
        <f>I317</f>
        <v>29.7</v>
      </c>
      <c r="J316" s="24">
        <f t="shared" si="84"/>
        <v>-20.3</v>
      </c>
      <c r="K316" s="24">
        <f t="shared" si="85"/>
        <v>59.4</v>
      </c>
      <c r="L316" s="29"/>
      <c r="N316" s="27"/>
    </row>
    <row r="317" spans="1:16" s="26" customFormat="1" ht="12.75" customHeight="1">
      <c r="A317" s="1" t="s">
        <v>60</v>
      </c>
      <c r="B317" s="2" t="s">
        <v>17</v>
      </c>
      <c r="C317" s="2" t="s">
        <v>1</v>
      </c>
      <c r="D317" s="2" t="s">
        <v>42</v>
      </c>
      <c r="E317" s="3">
        <v>71001</v>
      </c>
      <c r="F317" s="11" t="s">
        <v>94</v>
      </c>
      <c r="G317" s="2" t="s">
        <v>58</v>
      </c>
      <c r="H317" s="23">
        <v>50</v>
      </c>
      <c r="I317" s="23">
        <v>29.7</v>
      </c>
      <c r="J317" s="24">
        <f t="shared" si="84"/>
        <v>-20.3</v>
      </c>
      <c r="K317" s="24">
        <f t="shared" si="85"/>
        <v>59.4</v>
      </c>
      <c r="L317" s="31"/>
      <c r="N317" s="27"/>
    </row>
    <row r="318" spans="1:16" s="26" customFormat="1" ht="12.75" customHeight="1">
      <c r="A318" s="1" t="s">
        <v>48</v>
      </c>
      <c r="B318" s="2" t="s">
        <v>17</v>
      </c>
      <c r="C318" s="2" t="s">
        <v>42</v>
      </c>
      <c r="D318" s="2"/>
      <c r="E318" s="2"/>
      <c r="F318" s="2"/>
      <c r="G318" s="2"/>
      <c r="H318" s="43">
        <f t="shared" ref="H318:I322" si="94">H319</f>
        <v>7</v>
      </c>
      <c r="I318" s="43">
        <f t="shared" si="94"/>
        <v>7</v>
      </c>
      <c r="J318" s="24">
        <f t="shared" si="84"/>
        <v>0</v>
      </c>
      <c r="K318" s="24">
        <f t="shared" si="85"/>
        <v>100</v>
      </c>
      <c r="L318" s="29"/>
      <c r="N318" s="27"/>
      <c r="P318" s="33" t="e">
        <f>H314+#REF!+H87++H39+#REF!</f>
        <v>#REF!</v>
      </c>
    </row>
    <row r="319" spans="1:16" s="26" customFormat="1" ht="12.75" customHeight="1">
      <c r="A319" s="1" t="s">
        <v>49</v>
      </c>
      <c r="B319" s="2" t="s">
        <v>17</v>
      </c>
      <c r="C319" s="2" t="s">
        <v>42</v>
      </c>
      <c r="D319" s="2" t="s">
        <v>1</v>
      </c>
      <c r="E319" s="2"/>
      <c r="F319" s="2"/>
      <c r="G319" s="2"/>
      <c r="H319" s="43">
        <f t="shared" si="94"/>
        <v>7</v>
      </c>
      <c r="I319" s="43">
        <f t="shared" si="94"/>
        <v>7</v>
      </c>
      <c r="J319" s="24">
        <f t="shared" si="84"/>
        <v>0</v>
      </c>
      <c r="K319" s="24">
        <f t="shared" si="85"/>
        <v>100</v>
      </c>
      <c r="L319" s="31"/>
      <c r="N319" s="27"/>
    </row>
    <row r="320" spans="1:16" s="26" customFormat="1" ht="12.75" customHeight="1">
      <c r="A320" s="1" t="s">
        <v>112</v>
      </c>
      <c r="B320" s="2" t="s">
        <v>17</v>
      </c>
      <c r="C320" s="2" t="s">
        <v>42</v>
      </c>
      <c r="D320" s="2" t="s">
        <v>1</v>
      </c>
      <c r="E320" s="5">
        <v>95000</v>
      </c>
      <c r="F320" s="4" t="s">
        <v>95</v>
      </c>
      <c r="G320" s="2"/>
      <c r="H320" s="43">
        <f t="shared" si="94"/>
        <v>7</v>
      </c>
      <c r="I320" s="43">
        <f t="shared" si="94"/>
        <v>7</v>
      </c>
      <c r="J320" s="24">
        <f t="shared" si="84"/>
        <v>0</v>
      </c>
      <c r="K320" s="24">
        <f t="shared" si="85"/>
        <v>100</v>
      </c>
      <c r="L320" s="29"/>
      <c r="N320" s="30"/>
    </row>
    <row r="321" spans="1:14" s="26" customFormat="1" ht="12.75" customHeight="1">
      <c r="A321" s="1" t="s">
        <v>92</v>
      </c>
      <c r="B321" s="2" t="s">
        <v>17</v>
      </c>
      <c r="C321" s="2" t="s">
        <v>42</v>
      </c>
      <c r="D321" s="2" t="s">
        <v>1</v>
      </c>
      <c r="E321" s="5">
        <v>95000</v>
      </c>
      <c r="F321" s="4" t="s">
        <v>111</v>
      </c>
      <c r="G321" s="2"/>
      <c r="H321" s="43">
        <f t="shared" si="94"/>
        <v>7</v>
      </c>
      <c r="I321" s="43">
        <f t="shared" si="94"/>
        <v>7</v>
      </c>
      <c r="J321" s="24">
        <f t="shared" si="84"/>
        <v>0</v>
      </c>
      <c r="K321" s="24">
        <f t="shared" si="85"/>
        <v>100</v>
      </c>
      <c r="L321" s="29"/>
      <c r="N321" s="30"/>
    </row>
    <row r="322" spans="1:14" s="26" customFormat="1" ht="12.75" customHeight="1">
      <c r="A322" s="1" t="s">
        <v>91</v>
      </c>
      <c r="B322" s="2" t="s">
        <v>17</v>
      </c>
      <c r="C322" s="2" t="s">
        <v>42</v>
      </c>
      <c r="D322" s="2" t="s">
        <v>1</v>
      </c>
      <c r="E322" s="5">
        <v>95000</v>
      </c>
      <c r="F322" s="4" t="s">
        <v>111</v>
      </c>
      <c r="G322" s="2" t="s">
        <v>72</v>
      </c>
      <c r="H322" s="43">
        <f t="shared" si="94"/>
        <v>7</v>
      </c>
      <c r="I322" s="43">
        <f t="shared" si="94"/>
        <v>7</v>
      </c>
      <c r="J322" s="24">
        <f t="shared" si="84"/>
        <v>0</v>
      </c>
      <c r="K322" s="24">
        <f t="shared" si="85"/>
        <v>100</v>
      </c>
      <c r="L322" s="29"/>
      <c r="N322" s="30"/>
    </row>
    <row r="323" spans="1:14" s="26" customFormat="1" ht="12.75" customHeight="1">
      <c r="A323" s="1" t="s">
        <v>92</v>
      </c>
      <c r="B323" s="2" t="s">
        <v>17</v>
      </c>
      <c r="C323" s="2" t="s">
        <v>42</v>
      </c>
      <c r="D323" s="2" t="s">
        <v>1</v>
      </c>
      <c r="E323" s="5">
        <v>95000</v>
      </c>
      <c r="F323" s="4" t="s">
        <v>111</v>
      </c>
      <c r="G323" s="2" t="s">
        <v>71</v>
      </c>
      <c r="H323" s="75">
        <v>7</v>
      </c>
      <c r="I323" s="23">
        <v>7</v>
      </c>
      <c r="J323" s="24">
        <f t="shared" si="84"/>
        <v>0</v>
      </c>
      <c r="K323" s="24">
        <f t="shared" si="85"/>
        <v>100</v>
      </c>
      <c r="L323" s="29"/>
      <c r="N323" s="30"/>
    </row>
    <row r="324" spans="1:14" s="26" customFormat="1" ht="12.75" customHeight="1">
      <c r="A324" s="38" t="s">
        <v>281</v>
      </c>
      <c r="B324" s="39" t="s">
        <v>248</v>
      </c>
      <c r="C324" s="2"/>
      <c r="D324" s="2"/>
      <c r="E324" s="5"/>
      <c r="F324" s="4"/>
      <c r="G324" s="2"/>
      <c r="H324" s="24">
        <f>H325+H362++H349</f>
        <v>7114.9</v>
      </c>
      <c r="I324" s="24">
        <f>I325+I362++I349</f>
        <v>3503.7</v>
      </c>
      <c r="J324" s="24">
        <f t="shared" ref="J324:J368" si="95">I324-H324</f>
        <v>-3611.2</v>
      </c>
      <c r="K324" s="24">
        <f t="shared" ref="K324:K368" si="96">I324/H324*100</f>
        <v>49.244543141857228</v>
      </c>
      <c r="L324" s="29"/>
      <c r="N324" s="30"/>
    </row>
    <row r="325" spans="1:14" s="26" customFormat="1" ht="12.75" customHeight="1">
      <c r="A325" s="1" t="s">
        <v>13</v>
      </c>
      <c r="B325" s="2" t="s">
        <v>248</v>
      </c>
      <c r="C325" s="2" t="s">
        <v>1</v>
      </c>
      <c r="D325" s="2"/>
      <c r="E325" s="3"/>
      <c r="F325" s="11"/>
      <c r="G325" s="2"/>
      <c r="H325" s="43">
        <f>H326</f>
        <v>5131.5</v>
      </c>
      <c r="I325" s="43">
        <f>I326</f>
        <v>2561.1</v>
      </c>
      <c r="J325" s="24">
        <f t="shared" si="95"/>
        <v>-2570.4</v>
      </c>
      <c r="K325" s="24">
        <f t="shared" si="96"/>
        <v>49.909383221280322</v>
      </c>
      <c r="L325" s="29"/>
      <c r="N325" s="30"/>
    </row>
    <row r="326" spans="1:14" s="26" customFormat="1" ht="25.5" customHeight="1">
      <c r="A326" s="1" t="s">
        <v>200</v>
      </c>
      <c r="B326" s="2" t="s">
        <v>248</v>
      </c>
      <c r="C326" s="2" t="s">
        <v>1</v>
      </c>
      <c r="D326" s="2" t="s">
        <v>42</v>
      </c>
      <c r="E326" s="3"/>
      <c r="F326" s="11"/>
      <c r="G326" s="2"/>
      <c r="H326" s="43">
        <f>H327+H336</f>
        <v>5131.5</v>
      </c>
      <c r="I326" s="43">
        <f>I327+I336</f>
        <v>2561.1</v>
      </c>
      <c r="J326" s="24">
        <f t="shared" si="95"/>
        <v>-2570.4</v>
      </c>
      <c r="K326" s="24">
        <f t="shared" si="96"/>
        <v>49.909383221280322</v>
      </c>
      <c r="L326" s="29"/>
      <c r="N326" s="30"/>
    </row>
    <row r="327" spans="1:14" s="26" customFormat="1" ht="26.25" customHeight="1">
      <c r="A327" s="1" t="s">
        <v>200</v>
      </c>
      <c r="B327" s="2" t="s">
        <v>248</v>
      </c>
      <c r="C327" s="2" t="s">
        <v>1</v>
      </c>
      <c r="D327" s="2" t="s">
        <v>42</v>
      </c>
      <c r="E327" s="3">
        <v>71000</v>
      </c>
      <c r="F327" s="11" t="s">
        <v>95</v>
      </c>
      <c r="G327" s="2"/>
      <c r="H327" s="43">
        <f>H328</f>
        <v>3073.8</v>
      </c>
      <c r="I327" s="43">
        <f>I328</f>
        <v>1835.8999999999999</v>
      </c>
      <c r="J327" s="24">
        <f t="shared" si="95"/>
        <v>-1237.9000000000003</v>
      </c>
      <c r="K327" s="24">
        <f t="shared" si="96"/>
        <v>59.727373283883132</v>
      </c>
      <c r="L327" s="29"/>
      <c r="N327" s="30"/>
    </row>
    <row r="328" spans="1:14" s="26" customFormat="1" ht="26.25" customHeight="1">
      <c r="A328" s="1" t="s">
        <v>104</v>
      </c>
      <c r="B328" s="2" t="s">
        <v>248</v>
      </c>
      <c r="C328" s="2" t="s">
        <v>1</v>
      </c>
      <c r="D328" s="2" t="s">
        <v>42</v>
      </c>
      <c r="E328" s="3">
        <v>71001</v>
      </c>
      <c r="F328" s="11" t="s">
        <v>95</v>
      </c>
      <c r="G328" s="2"/>
      <c r="H328" s="43">
        <f>H329</f>
        <v>3073.8</v>
      </c>
      <c r="I328" s="43">
        <f>I329</f>
        <v>1835.8999999999999</v>
      </c>
      <c r="J328" s="24">
        <f t="shared" ref="J328" si="97">I328-H328</f>
        <v>-1237.9000000000003</v>
      </c>
      <c r="K328" s="24">
        <f t="shared" ref="K328" si="98">I328/H328*100</f>
        <v>59.727373283883132</v>
      </c>
      <c r="L328" s="29"/>
      <c r="N328" s="30"/>
    </row>
    <row r="329" spans="1:14" s="26" customFormat="1" ht="18.75" customHeight="1">
      <c r="A329" s="1" t="s">
        <v>96</v>
      </c>
      <c r="B329" s="2" t="s">
        <v>248</v>
      </c>
      <c r="C329" s="2" t="s">
        <v>1</v>
      </c>
      <c r="D329" s="2" t="s">
        <v>42</v>
      </c>
      <c r="E329" s="3">
        <v>71001</v>
      </c>
      <c r="F329" s="11" t="s">
        <v>94</v>
      </c>
      <c r="G329" s="2"/>
      <c r="H329" s="43">
        <f>H330+H332+H334</f>
        <v>3073.8</v>
      </c>
      <c r="I329" s="43">
        <f>I330+I332+I334</f>
        <v>1835.8999999999999</v>
      </c>
      <c r="J329" s="24">
        <f t="shared" si="95"/>
        <v>-1237.9000000000003</v>
      </c>
      <c r="K329" s="24">
        <f t="shared" si="96"/>
        <v>59.727373283883132</v>
      </c>
      <c r="L329" s="29"/>
      <c r="N329" s="30"/>
    </row>
    <row r="330" spans="1:14" s="26" customFormat="1" ht="29.25" customHeight="1">
      <c r="A330" s="1" t="s">
        <v>51</v>
      </c>
      <c r="B330" s="2" t="s">
        <v>248</v>
      </c>
      <c r="C330" s="2" t="s">
        <v>1</v>
      </c>
      <c r="D330" s="2" t="s">
        <v>42</v>
      </c>
      <c r="E330" s="3">
        <v>71001</v>
      </c>
      <c r="F330" s="11" t="s">
        <v>94</v>
      </c>
      <c r="G330" s="2" t="s">
        <v>50</v>
      </c>
      <c r="H330" s="43">
        <f>H331</f>
        <v>3037.8</v>
      </c>
      <c r="I330" s="43">
        <f>I331</f>
        <v>1833</v>
      </c>
      <c r="J330" s="24">
        <f t="shared" si="95"/>
        <v>-1204.8000000000002</v>
      </c>
      <c r="K330" s="24">
        <f t="shared" si="96"/>
        <v>60.339719533873193</v>
      </c>
      <c r="L330" s="29"/>
      <c r="N330" s="30"/>
    </row>
    <row r="331" spans="1:14" s="26" customFormat="1" ht="17.25" customHeight="1">
      <c r="A331" s="1" t="s">
        <v>53</v>
      </c>
      <c r="B331" s="2" t="s">
        <v>248</v>
      </c>
      <c r="C331" s="2" t="s">
        <v>1</v>
      </c>
      <c r="D331" s="2" t="s">
        <v>42</v>
      </c>
      <c r="E331" s="3">
        <v>71001</v>
      </c>
      <c r="F331" s="11" t="s">
        <v>94</v>
      </c>
      <c r="G331" s="2" t="s">
        <v>52</v>
      </c>
      <c r="H331" s="23">
        <v>3037.8</v>
      </c>
      <c r="I331" s="23">
        <v>1833</v>
      </c>
      <c r="J331" s="24">
        <f t="shared" si="95"/>
        <v>-1204.8000000000002</v>
      </c>
      <c r="K331" s="24">
        <f t="shared" si="96"/>
        <v>60.339719533873193</v>
      </c>
      <c r="L331" s="29"/>
      <c r="N331" s="30"/>
    </row>
    <row r="332" spans="1:14" s="26" customFormat="1" ht="18" customHeight="1">
      <c r="A332" s="1" t="s">
        <v>55</v>
      </c>
      <c r="B332" s="2" t="s">
        <v>248</v>
      </c>
      <c r="C332" s="2" t="s">
        <v>1</v>
      </c>
      <c r="D332" s="2" t="s">
        <v>42</v>
      </c>
      <c r="E332" s="3">
        <v>71001</v>
      </c>
      <c r="F332" s="11" t="s">
        <v>94</v>
      </c>
      <c r="G332" s="2" t="s">
        <v>54</v>
      </c>
      <c r="H332" s="43">
        <f>H333</f>
        <v>6</v>
      </c>
      <c r="I332" s="43">
        <f>I333</f>
        <v>1.1000000000000001</v>
      </c>
      <c r="J332" s="24">
        <f t="shared" si="95"/>
        <v>-4.9000000000000004</v>
      </c>
      <c r="K332" s="24">
        <f t="shared" si="96"/>
        <v>18.333333333333336</v>
      </c>
      <c r="L332" s="29"/>
      <c r="N332" s="30"/>
    </row>
    <row r="333" spans="1:14" s="26" customFormat="1" ht="29.25" customHeight="1">
      <c r="A333" s="1" t="s">
        <v>56</v>
      </c>
      <c r="B333" s="2" t="s">
        <v>248</v>
      </c>
      <c r="C333" s="2" t="s">
        <v>1</v>
      </c>
      <c r="D333" s="2" t="s">
        <v>42</v>
      </c>
      <c r="E333" s="3">
        <v>71001</v>
      </c>
      <c r="F333" s="11" t="s">
        <v>94</v>
      </c>
      <c r="G333" s="2" t="s">
        <v>17</v>
      </c>
      <c r="H333" s="23">
        <v>6</v>
      </c>
      <c r="I333" s="23">
        <v>1.1000000000000001</v>
      </c>
      <c r="J333" s="24">
        <f t="shared" si="95"/>
        <v>-4.9000000000000004</v>
      </c>
      <c r="K333" s="24">
        <f t="shared" si="96"/>
        <v>18.333333333333336</v>
      </c>
      <c r="L333" s="29"/>
      <c r="N333" s="30"/>
    </row>
    <row r="334" spans="1:14" s="26" customFormat="1" ht="12.75" customHeight="1">
      <c r="A334" s="1" t="s">
        <v>59</v>
      </c>
      <c r="B334" s="2" t="s">
        <v>248</v>
      </c>
      <c r="C334" s="2" t="s">
        <v>1</v>
      </c>
      <c r="D334" s="2" t="s">
        <v>42</v>
      </c>
      <c r="E334" s="3">
        <v>71001</v>
      </c>
      <c r="F334" s="11" t="s">
        <v>94</v>
      </c>
      <c r="G334" s="2" t="s">
        <v>57</v>
      </c>
      <c r="H334" s="43">
        <f>H335</f>
        <v>30</v>
      </c>
      <c r="I334" s="43">
        <f>I335</f>
        <v>1.8</v>
      </c>
      <c r="J334" s="24">
        <f t="shared" si="95"/>
        <v>-28.2</v>
      </c>
      <c r="K334" s="24">
        <f t="shared" si="96"/>
        <v>6.0000000000000009</v>
      </c>
      <c r="L334" s="29"/>
      <c r="N334" s="30"/>
    </row>
    <row r="335" spans="1:14" s="26" customFormat="1" ht="12.75" customHeight="1">
      <c r="A335" s="1" t="s">
        <v>60</v>
      </c>
      <c r="B335" s="2" t="s">
        <v>248</v>
      </c>
      <c r="C335" s="2" t="s">
        <v>1</v>
      </c>
      <c r="D335" s="2" t="s">
        <v>42</v>
      </c>
      <c r="E335" s="3">
        <v>71001</v>
      </c>
      <c r="F335" s="11" t="s">
        <v>94</v>
      </c>
      <c r="G335" s="2" t="s">
        <v>58</v>
      </c>
      <c r="H335" s="23">
        <v>30</v>
      </c>
      <c r="I335" s="23">
        <v>1.8</v>
      </c>
      <c r="J335" s="24">
        <f t="shared" si="95"/>
        <v>-28.2</v>
      </c>
      <c r="K335" s="24">
        <f t="shared" si="96"/>
        <v>6.0000000000000009</v>
      </c>
      <c r="L335" s="29"/>
      <c r="N335" s="30"/>
    </row>
    <row r="336" spans="1:14" s="26" customFormat="1" ht="28.5" customHeight="1">
      <c r="A336" s="1" t="s">
        <v>249</v>
      </c>
      <c r="B336" s="2" t="s">
        <v>248</v>
      </c>
      <c r="C336" s="2" t="s">
        <v>1</v>
      </c>
      <c r="D336" s="2" t="s">
        <v>42</v>
      </c>
      <c r="E336" s="3">
        <v>74000</v>
      </c>
      <c r="F336" s="4" t="s">
        <v>95</v>
      </c>
      <c r="G336" s="2"/>
      <c r="H336" s="43">
        <f>+H341+H345+H337</f>
        <v>2057.6999999999998</v>
      </c>
      <c r="I336" s="43">
        <f>+I341+I345+I337</f>
        <v>725.2</v>
      </c>
      <c r="J336" s="24">
        <f t="shared" si="95"/>
        <v>-1332.4999999999998</v>
      </c>
      <c r="K336" s="24">
        <f t="shared" si="96"/>
        <v>35.243232735578559</v>
      </c>
      <c r="L336" s="29"/>
      <c r="N336" s="30"/>
    </row>
    <row r="337" spans="1:14" s="26" customFormat="1" ht="28.5" customHeight="1">
      <c r="A337" s="56" t="s">
        <v>302</v>
      </c>
      <c r="B337" s="2" t="s">
        <v>248</v>
      </c>
      <c r="C337" s="2" t="s">
        <v>1</v>
      </c>
      <c r="D337" s="2" t="s">
        <v>42</v>
      </c>
      <c r="E337" s="3">
        <v>74002</v>
      </c>
      <c r="F337" s="4" t="s">
        <v>95</v>
      </c>
      <c r="G337" s="2"/>
      <c r="H337" s="43">
        <f t="shared" ref="H337:I339" si="99">H338</f>
        <v>100</v>
      </c>
      <c r="I337" s="43">
        <f t="shared" si="99"/>
        <v>59</v>
      </c>
      <c r="J337" s="24">
        <f t="shared" ref="J337:J340" si="100">I337-H337</f>
        <v>-41</v>
      </c>
      <c r="K337" s="24">
        <f t="shared" ref="K337:K340" si="101">I337/H337*100</f>
        <v>59</v>
      </c>
      <c r="L337" s="29"/>
      <c r="N337" s="30"/>
    </row>
    <row r="338" spans="1:14" s="26" customFormat="1" ht="28.5" customHeight="1">
      <c r="A338" s="56" t="s">
        <v>303</v>
      </c>
      <c r="B338" s="2" t="s">
        <v>248</v>
      </c>
      <c r="C338" s="2" t="s">
        <v>1</v>
      </c>
      <c r="D338" s="2" t="s">
        <v>42</v>
      </c>
      <c r="E338" s="3">
        <v>74002</v>
      </c>
      <c r="F338" s="3">
        <v>99050</v>
      </c>
      <c r="G338" s="2"/>
      <c r="H338" s="43">
        <f t="shared" si="99"/>
        <v>100</v>
      </c>
      <c r="I338" s="43">
        <f t="shared" si="99"/>
        <v>59</v>
      </c>
      <c r="J338" s="24">
        <f t="shared" si="100"/>
        <v>-41</v>
      </c>
      <c r="K338" s="24">
        <f t="shared" si="101"/>
        <v>59</v>
      </c>
      <c r="L338" s="29"/>
      <c r="N338" s="30"/>
    </row>
    <row r="339" spans="1:14" s="26" customFormat="1" ht="28.5" customHeight="1">
      <c r="A339" s="1" t="s">
        <v>55</v>
      </c>
      <c r="B339" s="2" t="s">
        <v>248</v>
      </c>
      <c r="C339" s="2" t="s">
        <v>1</v>
      </c>
      <c r="D339" s="2" t="s">
        <v>42</v>
      </c>
      <c r="E339" s="3">
        <v>74002</v>
      </c>
      <c r="F339" s="3">
        <v>99050</v>
      </c>
      <c r="G339" s="2" t="s">
        <v>54</v>
      </c>
      <c r="H339" s="43">
        <f t="shared" si="99"/>
        <v>100</v>
      </c>
      <c r="I339" s="43">
        <f t="shared" si="99"/>
        <v>59</v>
      </c>
      <c r="J339" s="24">
        <f t="shared" si="100"/>
        <v>-41</v>
      </c>
      <c r="K339" s="24">
        <f t="shared" si="101"/>
        <v>59</v>
      </c>
      <c r="L339" s="29"/>
      <c r="N339" s="30"/>
    </row>
    <row r="340" spans="1:14" s="26" customFormat="1" ht="28.5" customHeight="1">
      <c r="A340" s="1" t="s">
        <v>56</v>
      </c>
      <c r="B340" s="2" t="s">
        <v>248</v>
      </c>
      <c r="C340" s="2" t="s">
        <v>1</v>
      </c>
      <c r="D340" s="2" t="s">
        <v>42</v>
      </c>
      <c r="E340" s="3">
        <v>74002</v>
      </c>
      <c r="F340" s="3">
        <v>99050</v>
      </c>
      <c r="G340" s="2" t="s">
        <v>17</v>
      </c>
      <c r="H340" s="23">
        <v>100</v>
      </c>
      <c r="I340" s="23">
        <v>59</v>
      </c>
      <c r="J340" s="24">
        <f t="shared" si="100"/>
        <v>-41</v>
      </c>
      <c r="K340" s="24">
        <f t="shared" si="101"/>
        <v>59</v>
      </c>
      <c r="L340" s="29"/>
      <c r="N340" s="30"/>
    </row>
    <row r="341" spans="1:14" s="26" customFormat="1" ht="48.75" customHeight="1">
      <c r="A341" s="1" t="s">
        <v>250</v>
      </c>
      <c r="B341" s="2" t="s">
        <v>248</v>
      </c>
      <c r="C341" s="2" t="s">
        <v>1</v>
      </c>
      <c r="D341" s="2" t="s">
        <v>42</v>
      </c>
      <c r="E341" s="3">
        <v>74004</v>
      </c>
      <c r="F341" s="4" t="s">
        <v>95</v>
      </c>
      <c r="G341" s="2"/>
      <c r="H341" s="43">
        <f t="shared" ref="H341:I343" si="102">H342</f>
        <v>1937.7</v>
      </c>
      <c r="I341" s="43">
        <f t="shared" si="102"/>
        <v>666.2</v>
      </c>
      <c r="J341" s="24">
        <f t="shared" si="95"/>
        <v>-1271.5</v>
      </c>
      <c r="K341" s="24">
        <f t="shared" si="96"/>
        <v>34.380967125974095</v>
      </c>
      <c r="L341" s="29"/>
      <c r="N341" s="30"/>
    </row>
    <row r="342" spans="1:14" s="26" customFormat="1" ht="52.5" customHeight="1">
      <c r="A342" s="1" t="s">
        <v>251</v>
      </c>
      <c r="B342" s="2" t="s">
        <v>248</v>
      </c>
      <c r="C342" s="2" t="s">
        <v>1</v>
      </c>
      <c r="D342" s="2" t="s">
        <v>42</v>
      </c>
      <c r="E342" s="3">
        <v>74004</v>
      </c>
      <c r="F342" s="3">
        <v>99280</v>
      </c>
      <c r="G342" s="2"/>
      <c r="H342" s="43">
        <f t="shared" si="102"/>
        <v>1937.7</v>
      </c>
      <c r="I342" s="43">
        <f t="shared" si="102"/>
        <v>666.2</v>
      </c>
      <c r="J342" s="24">
        <f t="shared" si="95"/>
        <v>-1271.5</v>
      </c>
      <c r="K342" s="24">
        <f t="shared" si="96"/>
        <v>34.380967125974095</v>
      </c>
      <c r="L342" s="29"/>
      <c r="N342" s="30"/>
    </row>
    <row r="343" spans="1:14" s="26" customFormat="1" ht="21.75" customHeight="1">
      <c r="A343" s="1" t="s">
        <v>55</v>
      </c>
      <c r="B343" s="2" t="s">
        <v>248</v>
      </c>
      <c r="C343" s="2" t="s">
        <v>1</v>
      </c>
      <c r="D343" s="2" t="s">
        <v>42</v>
      </c>
      <c r="E343" s="3">
        <v>74004</v>
      </c>
      <c r="F343" s="3">
        <v>99280</v>
      </c>
      <c r="G343" s="2" t="s">
        <v>54</v>
      </c>
      <c r="H343" s="43">
        <f t="shared" si="102"/>
        <v>1937.7</v>
      </c>
      <c r="I343" s="43">
        <f t="shared" si="102"/>
        <v>666.2</v>
      </c>
      <c r="J343" s="24">
        <f t="shared" si="95"/>
        <v>-1271.5</v>
      </c>
      <c r="K343" s="24">
        <f t="shared" si="96"/>
        <v>34.380967125974095</v>
      </c>
      <c r="L343" s="29"/>
      <c r="N343" s="30"/>
    </row>
    <row r="344" spans="1:14" s="26" customFormat="1" ht="26.25" customHeight="1">
      <c r="A344" s="1" t="s">
        <v>56</v>
      </c>
      <c r="B344" s="2" t="s">
        <v>248</v>
      </c>
      <c r="C344" s="2" t="s">
        <v>1</v>
      </c>
      <c r="D344" s="2" t="s">
        <v>42</v>
      </c>
      <c r="E344" s="3">
        <v>74004</v>
      </c>
      <c r="F344" s="3">
        <v>99280</v>
      </c>
      <c r="G344" s="2" t="s">
        <v>17</v>
      </c>
      <c r="H344" s="23">
        <v>1937.7</v>
      </c>
      <c r="I344" s="23">
        <v>666.2</v>
      </c>
      <c r="J344" s="24">
        <f t="shared" si="95"/>
        <v>-1271.5</v>
      </c>
      <c r="K344" s="24">
        <f t="shared" si="96"/>
        <v>34.380967125974095</v>
      </c>
      <c r="L344" s="29"/>
      <c r="N344" s="30"/>
    </row>
    <row r="345" spans="1:14" s="26" customFormat="1" ht="39" customHeight="1">
      <c r="A345" s="56" t="s">
        <v>252</v>
      </c>
      <c r="B345" s="2" t="s">
        <v>248</v>
      </c>
      <c r="C345" s="2" t="s">
        <v>1</v>
      </c>
      <c r="D345" s="2" t="s">
        <v>42</v>
      </c>
      <c r="E345" s="3">
        <v>74006</v>
      </c>
      <c r="F345" s="4" t="s">
        <v>95</v>
      </c>
      <c r="G345" s="2"/>
      <c r="H345" s="43">
        <f t="shared" ref="H345:I347" si="103">H346</f>
        <v>20</v>
      </c>
      <c r="I345" s="43">
        <f t="shared" si="103"/>
        <v>0</v>
      </c>
      <c r="J345" s="24">
        <f t="shared" si="95"/>
        <v>-20</v>
      </c>
      <c r="K345" s="24">
        <f t="shared" si="96"/>
        <v>0</v>
      </c>
      <c r="L345" s="29"/>
      <c r="N345" s="30"/>
    </row>
    <row r="346" spans="1:14" s="26" customFormat="1" ht="32.25" customHeight="1">
      <c r="A346" s="56" t="s">
        <v>253</v>
      </c>
      <c r="B346" s="2" t="s">
        <v>248</v>
      </c>
      <c r="C346" s="2" t="s">
        <v>1</v>
      </c>
      <c r="D346" s="2" t="s">
        <v>42</v>
      </c>
      <c r="E346" s="3">
        <v>74006</v>
      </c>
      <c r="F346" s="3">
        <v>99090</v>
      </c>
      <c r="G346" s="2"/>
      <c r="H346" s="43">
        <f t="shared" si="103"/>
        <v>20</v>
      </c>
      <c r="I346" s="43">
        <f t="shared" si="103"/>
        <v>0</v>
      </c>
      <c r="J346" s="24">
        <f t="shared" si="95"/>
        <v>-20</v>
      </c>
      <c r="K346" s="24">
        <f t="shared" si="96"/>
        <v>0</v>
      </c>
      <c r="L346" s="29"/>
      <c r="N346" s="30"/>
    </row>
    <row r="347" spans="1:14" s="26" customFormat="1" ht="18" customHeight="1">
      <c r="A347" s="1" t="s">
        <v>55</v>
      </c>
      <c r="B347" s="2" t="s">
        <v>248</v>
      </c>
      <c r="C347" s="2" t="s">
        <v>1</v>
      </c>
      <c r="D347" s="2" t="s">
        <v>42</v>
      </c>
      <c r="E347" s="3">
        <v>74006</v>
      </c>
      <c r="F347" s="3">
        <v>99090</v>
      </c>
      <c r="G347" s="2" t="s">
        <v>54</v>
      </c>
      <c r="H347" s="43">
        <f t="shared" si="103"/>
        <v>20</v>
      </c>
      <c r="I347" s="43">
        <f t="shared" si="103"/>
        <v>0</v>
      </c>
      <c r="J347" s="24">
        <f t="shared" si="95"/>
        <v>-20</v>
      </c>
      <c r="K347" s="24">
        <f t="shared" si="96"/>
        <v>0</v>
      </c>
      <c r="L347" s="29"/>
      <c r="N347" s="30"/>
    </row>
    <row r="348" spans="1:14" s="26" customFormat="1" ht="24.75" customHeight="1">
      <c r="A348" s="1" t="s">
        <v>56</v>
      </c>
      <c r="B348" s="2" t="s">
        <v>248</v>
      </c>
      <c r="C348" s="2" t="s">
        <v>1</v>
      </c>
      <c r="D348" s="2" t="s">
        <v>42</v>
      </c>
      <c r="E348" s="3">
        <v>74006</v>
      </c>
      <c r="F348" s="3">
        <v>99090</v>
      </c>
      <c r="G348" s="2" t="s">
        <v>17</v>
      </c>
      <c r="H348" s="23">
        <v>20</v>
      </c>
      <c r="I348" s="23">
        <v>0</v>
      </c>
      <c r="J348" s="24">
        <f t="shared" si="95"/>
        <v>-20</v>
      </c>
      <c r="K348" s="24">
        <f t="shared" si="96"/>
        <v>0</v>
      </c>
      <c r="L348" s="29"/>
      <c r="N348" s="30"/>
    </row>
    <row r="349" spans="1:14" s="26" customFormat="1" ht="19.5" customHeight="1">
      <c r="A349" s="1" t="s">
        <v>254</v>
      </c>
      <c r="B349" s="2" t="s">
        <v>248</v>
      </c>
      <c r="C349" s="2" t="s">
        <v>8</v>
      </c>
      <c r="D349" s="2"/>
      <c r="E349" s="3"/>
      <c r="F349" s="3"/>
      <c r="G349" s="2"/>
      <c r="H349" s="43">
        <f t="shared" ref="H349:I353" si="104">H350</f>
        <v>969.2</v>
      </c>
      <c r="I349" s="43">
        <f t="shared" si="104"/>
        <v>783.6</v>
      </c>
      <c r="J349" s="24">
        <f t="shared" si="95"/>
        <v>-185.60000000000002</v>
      </c>
      <c r="K349" s="24">
        <f t="shared" si="96"/>
        <v>80.850185720181585</v>
      </c>
      <c r="L349" s="29"/>
      <c r="N349" s="30"/>
    </row>
    <row r="350" spans="1:14" s="26" customFormat="1" ht="14.25" customHeight="1">
      <c r="A350" s="1" t="s">
        <v>249</v>
      </c>
      <c r="B350" s="2" t="s">
        <v>248</v>
      </c>
      <c r="C350" s="2" t="s">
        <v>8</v>
      </c>
      <c r="D350" s="2" t="s">
        <v>35</v>
      </c>
      <c r="E350" s="3"/>
      <c r="F350" s="3"/>
      <c r="G350" s="2"/>
      <c r="H350" s="43">
        <f>H351+H355</f>
        <v>969.2</v>
      </c>
      <c r="I350" s="43">
        <f>I351+I355</f>
        <v>783.6</v>
      </c>
      <c r="J350" s="24">
        <f t="shared" si="95"/>
        <v>-185.60000000000002</v>
      </c>
      <c r="K350" s="24">
        <f t="shared" si="96"/>
        <v>80.850185720181585</v>
      </c>
      <c r="L350" s="29"/>
      <c r="N350" s="30"/>
    </row>
    <row r="351" spans="1:14" s="26" customFormat="1" ht="25.5" customHeight="1">
      <c r="A351" s="56" t="s">
        <v>255</v>
      </c>
      <c r="B351" s="2" t="s">
        <v>248</v>
      </c>
      <c r="C351" s="2" t="s">
        <v>8</v>
      </c>
      <c r="D351" s="2" t="s">
        <v>35</v>
      </c>
      <c r="E351" s="3">
        <v>74007</v>
      </c>
      <c r="F351" s="4" t="s">
        <v>95</v>
      </c>
      <c r="G351" s="2"/>
      <c r="H351" s="43">
        <f t="shared" si="104"/>
        <v>200</v>
      </c>
      <c r="I351" s="43">
        <f t="shared" si="104"/>
        <v>43.6</v>
      </c>
      <c r="J351" s="24">
        <f t="shared" si="95"/>
        <v>-156.4</v>
      </c>
      <c r="K351" s="24">
        <f t="shared" si="96"/>
        <v>21.8</v>
      </c>
      <c r="L351" s="29"/>
      <c r="N351" s="30"/>
    </row>
    <row r="352" spans="1:14" s="26" customFormat="1" ht="26.25" customHeight="1">
      <c r="A352" s="56" t="s">
        <v>256</v>
      </c>
      <c r="B352" s="2" t="s">
        <v>248</v>
      </c>
      <c r="C352" s="2" t="s">
        <v>8</v>
      </c>
      <c r="D352" s="2" t="s">
        <v>35</v>
      </c>
      <c r="E352" s="3">
        <v>74007</v>
      </c>
      <c r="F352" s="3">
        <v>99100</v>
      </c>
      <c r="G352" s="2"/>
      <c r="H352" s="43">
        <f t="shared" si="104"/>
        <v>200</v>
      </c>
      <c r="I352" s="43">
        <f t="shared" si="104"/>
        <v>43.6</v>
      </c>
      <c r="J352" s="24">
        <f t="shared" si="95"/>
        <v>-156.4</v>
      </c>
      <c r="K352" s="24">
        <f t="shared" si="96"/>
        <v>21.8</v>
      </c>
      <c r="L352" s="29"/>
      <c r="N352" s="30"/>
    </row>
    <row r="353" spans="1:14" s="26" customFormat="1" ht="13.5" customHeight="1">
      <c r="A353" s="1" t="s">
        <v>55</v>
      </c>
      <c r="B353" s="2" t="s">
        <v>248</v>
      </c>
      <c r="C353" s="2" t="s">
        <v>8</v>
      </c>
      <c r="D353" s="2" t="s">
        <v>35</v>
      </c>
      <c r="E353" s="3">
        <v>74007</v>
      </c>
      <c r="F353" s="3">
        <v>99100</v>
      </c>
      <c r="G353" s="2" t="s">
        <v>54</v>
      </c>
      <c r="H353" s="43">
        <f t="shared" si="104"/>
        <v>200</v>
      </c>
      <c r="I353" s="43">
        <f t="shared" si="104"/>
        <v>43.6</v>
      </c>
      <c r="J353" s="24">
        <f t="shared" si="95"/>
        <v>-156.4</v>
      </c>
      <c r="K353" s="24">
        <f t="shared" si="96"/>
        <v>21.8</v>
      </c>
      <c r="L353" s="29"/>
      <c r="N353" s="30"/>
    </row>
    <row r="354" spans="1:14" s="26" customFormat="1" ht="15.75" customHeight="1">
      <c r="A354" s="1" t="s">
        <v>56</v>
      </c>
      <c r="B354" s="2" t="s">
        <v>248</v>
      </c>
      <c r="C354" s="2" t="s">
        <v>8</v>
      </c>
      <c r="D354" s="2" t="s">
        <v>35</v>
      </c>
      <c r="E354" s="3">
        <v>74007</v>
      </c>
      <c r="F354" s="3">
        <v>99100</v>
      </c>
      <c r="G354" s="2" t="s">
        <v>17</v>
      </c>
      <c r="H354" s="23">
        <v>200</v>
      </c>
      <c r="I354" s="23">
        <v>43.6</v>
      </c>
      <c r="J354" s="24">
        <f t="shared" si="95"/>
        <v>-156.4</v>
      </c>
      <c r="K354" s="24">
        <f t="shared" si="96"/>
        <v>21.8</v>
      </c>
      <c r="L354" s="29"/>
      <c r="N354" s="30"/>
    </row>
    <row r="355" spans="1:14" s="26" customFormat="1" ht="15.75" customHeight="1">
      <c r="A355" s="56" t="s">
        <v>304</v>
      </c>
      <c r="B355" s="2" t="s">
        <v>248</v>
      </c>
      <c r="C355" s="2" t="s">
        <v>8</v>
      </c>
      <c r="D355" s="2" t="s">
        <v>35</v>
      </c>
      <c r="E355" s="3">
        <v>74013</v>
      </c>
      <c r="F355" s="4" t="s">
        <v>95</v>
      </c>
      <c r="G355" s="2"/>
      <c r="H355" s="43">
        <f>H356+H359</f>
        <v>769.2</v>
      </c>
      <c r="I355" s="43">
        <f>I356+I359</f>
        <v>740</v>
      </c>
      <c r="J355" s="24">
        <f t="shared" ref="J355:J361" si="105">I355-H355</f>
        <v>-29.200000000000045</v>
      </c>
      <c r="K355" s="24">
        <f t="shared" ref="K355:K361" si="106">I355/H355*100</f>
        <v>96.203848153926145</v>
      </c>
      <c r="L355" s="29"/>
      <c r="N355" s="30"/>
    </row>
    <row r="356" spans="1:14" s="26" customFormat="1" ht="15.75" customHeight="1">
      <c r="A356" s="56" t="s">
        <v>305</v>
      </c>
      <c r="B356" s="2" t="s">
        <v>248</v>
      </c>
      <c r="C356" s="2" t="s">
        <v>8</v>
      </c>
      <c r="D356" s="2" t="s">
        <v>35</v>
      </c>
      <c r="E356" s="3">
        <v>74013</v>
      </c>
      <c r="F356" s="3">
        <v>99100</v>
      </c>
      <c r="G356" s="2"/>
      <c r="H356" s="43">
        <f>H357</f>
        <v>399.2</v>
      </c>
      <c r="I356" s="43">
        <f>I357</f>
        <v>380</v>
      </c>
      <c r="J356" s="24">
        <f t="shared" si="105"/>
        <v>-19.199999999999989</v>
      </c>
      <c r="K356" s="24">
        <f t="shared" si="106"/>
        <v>95.190380761523059</v>
      </c>
      <c r="L356" s="29"/>
      <c r="N356" s="30"/>
    </row>
    <row r="357" spans="1:14" s="26" customFormat="1" ht="15.75" customHeight="1">
      <c r="A357" s="1" t="s">
        <v>55</v>
      </c>
      <c r="B357" s="2" t="s">
        <v>248</v>
      </c>
      <c r="C357" s="2" t="s">
        <v>8</v>
      </c>
      <c r="D357" s="2" t="s">
        <v>35</v>
      </c>
      <c r="E357" s="3">
        <v>74013</v>
      </c>
      <c r="F357" s="3">
        <v>99100</v>
      </c>
      <c r="G357" s="2" t="s">
        <v>54</v>
      </c>
      <c r="H357" s="43">
        <f>H358</f>
        <v>399.2</v>
      </c>
      <c r="I357" s="43">
        <f>I358</f>
        <v>380</v>
      </c>
      <c r="J357" s="24">
        <f t="shared" si="105"/>
        <v>-19.199999999999989</v>
      </c>
      <c r="K357" s="24">
        <f t="shared" si="106"/>
        <v>95.190380761523059</v>
      </c>
      <c r="L357" s="29"/>
      <c r="N357" s="30"/>
    </row>
    <row r="358" spans="1:14" s="26" customFormat="1" ht="15.75" customHeight="1">
      <c r="A358" s="1" t="s">
        <v>56</v>
      </c>
      <c r="B358" s="2" t="s">
        <v>248</v>
      </c>
      <c r="C358" s="2" t="s">
        <v>8</v>
      </c>
      <c r="D358" s="2" t="s">
        <v>35</v>
      </c>
      <c r="E358" s="3">
        <v>74013</v>
      </c>
      <c r="F358" s="3">
        <v>99100</v>
      </c>
      <c r="G358" s="2" t="s">
        <v>17</v>
      </c>
      <c r="H358" s="23">
        <f>19.2+380</f>
        <v>399.2</v>
      </c>
      <c r="I358" s="23">
        <v>380</v>
      </c>
      <c r="J358" s="24">
        <f t="shared" si="105"/>
        <v>-19.199999999999989</v>
      </c>
      <c r="K358" s="24">
        <f t="shared" si="106"/>
        <v>95.190380761523059</v>
      </c>
      <c r="L358" s="29"/>
      <c r="N358" s="30"/>
    </row>
    <row r="359" spans="1:14" s="26" customFormat="1" ht="23.25" customHeight="1">
      <c r="A359" s="80" t="s">
        <v>306</v>
      </c>
      <c r="B359" s="2" t="s">
        <v>248</v>
      </c>
      <c r="C359" s="2" t="s">
        <v>8</v>
      </c>
      <c r="D359" s="2" t="s">
        <v>35</v>
      </c>
      <c r="E359" s="3">
        <v>74013</v>
      </c>
      <c r="F359" s="3">
        <v>78800</v>
      </c>
      <c r="G359" s="2"/>
      <c r="H359" s="43">
        <f>H360</f>
        <v>370</v>
      </c>
      <c r="I359" s="43">
        <f>I360</f>
        <v>360</v>
      </c>
      <c r="J359" s="24">
        <f t="shared" si="105"/>
        <v>-10</v>
      </c>
      <c r="K359" s="24">
        <f t="shared" si="106"/>
        <v>97.297297297297305</v>
      </c>
      <c r="L359" s="29"/>
      <c r="N359" s="30"/>
    </row>
    <row r="360" spans="1:14" s="26" customFormat="1" ht="15.75" customHeight="1">
      <c r="A360" s="1" t="s">
        <v>55</v>
      </c>
      <c r="B360" s="2" t="s">
        <v>248</v>
      </c>
      <c r="C360" s="2" t="s">
        <v>8</v>
      </c>
      <c r="D360" s="2" t="s">
        <v>35</v>
      </c>
      <c r="E360" s="3">
        <v>74013</v>
      </c>
      <c r="F360" s="3">
        <v>78800</v>
      </c>
      <c r="G360" s="2" t="s">
        <v>54</v>
      </c>
      <c r="H360" s="43">
        <f>H361</f>
        <v>370</v>
      </c>
      <c r="I360" s="43">
        <f>I361</f>
        <v>360</v>
      </c>
      <c r="J360" s="24">
        <f t="shared" si="105"/>
        <v>-10</v>
      </c>
      <c r="K360" s="24">
        <f t="shared" si="106"/>
        <v>97.297297297297305</v>
      </c>
      <c r="L360" s="29"/>
      <c r="N360" s="30"/>
    </row>
    <row r="361" spans="1:14" s="26" customFormat="1" ht="15.75" customHeight="1">
      <c r="A361" s="1" t="s">
        <v>56</v>
      </c>
      <c r="B361" s="2" t="s">
        <v>248</v>
      </c>
      <c r="C361" s="2" t="s">
        <v>8</v>
      </c>
      <c r="D361" s="2" t="s">
        <v>35</v>
      </c>
      <c r="E361" s="3">
        <v>74013</v>
      </c>
      <c r="F361" s="3">
        <v>78800</v>
      </c>
      <c r="G361" s="2" t="s">
        <v>17</v>
      </c>
      <c r="H361" s="23">
        <v>370</v>
      </c>
      <c r="I361" s="23">
        <v>360</v>
      </c>
      <c r="J361" s="24">
        <f t="shared" si="105"/>
        <v>-10</v>
      </c>
      <c r="K361" s="24">
        <f t="shared" si="106"/>
        <v>97.297297297297305</v>
      </c>
      <c r="L361" s="29"/>
      <c r="N361" s="30"/>
    </row>
    <row r="362" spans="1:14" s="26" customFormat="1" ht="14.25" customHeight="1">
      <c r="A362" s="1" t="s">
        <v>26</v>
      </c>
      <c r="B362" s="2" t="s">
        <v>248</v>
      </c>
      <c r="C362" s="2" t="s">
        <v>4</v>
      </c>
      <c r="D362" s="2"/>
      <c r="E362" s="2"/>
      <c r="F362" s="2"/>
      <c r="G362" s="2"/>
      <c r="H362" s="24">
        <f>H363+H369</f>
        <v>1014.1999999999999</v>
      </c>
      <c r="I362" s="24">
        <f>I363+I369</f>
        <v>159</v>
      </c>
      <c r="J362" s="24">
        <f t="shared" si="95"/>
        <v>-855.19999999999993</v>
      </c>
      <c r="K362" s="24">
        <f t="shared" si="96"/>
        <v>15.677381187142577</v>
      </c>
      <c r="L362" s="29"/>
      <c r="N362" s="30"/>
    </row>
    <row r="363" spans="1:14" s="26" customFormat="1" ht="12.75" customHeight="1">
      <c r="A363" s="1" t="s">
        <v>257</v>
      </c>
      <c r="B363" s="2" t="s">
        <v>248</v>
      </c>
      <c r="C363" s="2" t="s">
        <v>4</v>
      </c>
      <c r="D363" s="2" t="s">
        <v>1</v>
      </c>
      <c r="E363" s="2"/>
      <c r="F363" s="2"/>
      <c r="G363" s="2"/>
      <c r="H363" s="43">
        <f t="shared" ref="H363:I367" si="107">H364</f>
        <v>975.3</v>
      </c>
      <c r="I363" s="43">
        <f t="shared" si="107"/>
        <v>120.1</v>
      </c>
      <c r="J363" s="24">
        <f t="shared" si="95"/>
        <v>-855.19999999999993</v>
      </c>
      <c r="K363" s="24">
        <f t="shared" si="96"/>
        <v>12.314159745719266</v>
      </c>
      <c r="L363" s="29"/>
      <c r="N363" s="30"/>
    </row>
    <row r="364" spans="1:14" s="26" customFormat="1" ht="27" customHeight="1">
      <c r="A364" s="1" t="s">
        <v>249</v>
      </c>
      <c r="B364" s="2" t="s">
        <v>248</v>
      </c>
      <c r="C364" s="2" t="s">
        <v>4</v>
      </c>
      <c r="D364" s="2" t="s">
        <v>1</v>
      </c>
      <c r="E364" s="3">
        <v>74000</v>
      </c>
      <c r="F364" s="4" t="s">
        <v>95</v>
      </c>
      <c r="G364" s="2"/>
      <c r="H364" s="43">
        <f t="shared" si="107"/>
        <v>975.3</v>
      </c>
      <c r="I364" s="43">
        <f t="shared" si="107"/>
        <v>120.1</v>
      </c>
      <c r="J364" s="24">
        <f t="shared" si="95"/>
        <v>-855.19999999999993</v>
      </c>
      <c r="K364" s="24">
        <f t="shared" si="96"/>
        <v>12.314159745719266</v>
      </c>
      <c r="L364" s="29"/>
      <c r="N364" s="30"/>
    </row>
    <row r="365" spans="1:14" s="26" customFormat="1" ht="37.5" customHeight="1">
      <c r="A365" s="56" t="s">
        <v>258</v>
      </c>
      <c r="B365" s="2" t="s">
        <v>248</v>
      </c>
      <c r="C365" s="2" t="s">
        <v>4</v>
      </c>
      <c r="D365" s="2" t="s">
        <v>1</v>
      </c>
      <c r="E365" s="3">
        <v>74005</v>
      </c>
      <c r="F365" s="4" t="s">
        <v>95</v>
      </c>
      <c r="G365" s="2"/>
      <c r="H365" s="43">
        <f t="shared" si="107"/>
        <v>975.3</v>
      </c>
      <c r="I365" s="43">
        <f t="shared" si="107"/>
        <v>120.1</v>
      </c>
      <c r="J365" s="24">
        <f t="shared" si="95"/>
        <v>-855.19999999999993</v>
      </c>
      <c r="K365" s="24">
        <f t="shared" si="96"/>
        <v>12.314159745719266</v>
      </c>
      <c r="L365" s="29"/>
      <c r="N365" s="30"/>
    </row>
    <row r="366" spans="1:14" s="26" customFormat="1" ht="41.25" customHeight="1">
      <c r="A366" s="56" t="s">
        <v>259</v>
      </c>
      <c r="B366" s="2" t="s">
        <v>248</v>
      </c>
      <c r="C366" s="2" t="s">
        <v>4</v>
      </c>
      <c r="D366" s="2" t="s">
        <v>1</v>
      </c>
      <c r="E366" s="3">
        <v>74005</v>
      </c>
      <c r="F366" s="3">
        <v>99080</v>
      </c>
      <c r="G366" s="2"/>
      <c r="H366" s="43">
        <f t="shared" si="107"/>
        <v>975.3</v>
      </c>
      <c r="I366" s="43">
        <f t="shared" si="107"/>
        <v>120.1</v>
      </c>
      <c r="J366" s="24">
        <f t="shared" si="95"/>
        <v>-855.19999999999993</v>
      </c>
      <c r="K366" s="24">
        <f t="shared" si="96"/>
        <v>12.314159745719266</v>
      </c>
      <c r="L366" s="29"/>
      <c r="N366" s="30"/>
    </row>
    <row r="367" spans="1:14" s="26" customFormat="1" ht="12.75" customHeight="1">
      <c r="A367" s="1" t="s">
        <v>55</v>
      </c>
      <c r="B367" s="2" t="s">
        <v>248</v>
      </c>
      <c r="C367" s="2" t="s">
        <v>4</v>
      </c>
      <c r="D367" s="2" t="s">
        <v>1</v>
      </c>
      <c r="E367" s="3">
        <v>74005</v>
      </c>
      <c r="F367" s="3">
        <v>99080</v>
      </c>
      <c r="G367" s="2" t="s">
        <v>54</v>
      </c>
      <c r="H367" s="43">
        <f t="shared" si="107"/>
        <v>975.3</v>
      </c>
      <c r="I367" s="43">
        <f t="shared" si="107"/>
        <v>120.1</v>
      </c>
      <c r="J367" s="24">
        <f t="shared" si="95"/>
        <v>-855.19999999999993</v>
      </c>
      <c r="K367" s="24">
        <f t="shared" si="96"/>
        <v>12.314159745719266</v>
      </c>
      <c r="L367" s="29"/>
      <c r="N367" s="30"/>
    </row>
    <row r="368" spans="1:14" s="26" customFormat="1" ht="25.5" customHeight="1">
      <c r="A368" s="1" t="s">
        <v>56</v>
      </c>
      <c r="B368" s="2" t="s">
        <v>248</v>
      </c>
      <c r="C368" s="2" t="s">
        <v>4</v>
      </c>
      <c r="D368" s="2" t="s">
        <v>1</v>
      </c>
      <c r="E368" s="3">
        <v>74005</v>
      </c>
      <c r="F368" s="3">
        <v>99080</v>
      </c>
      <c r="G368" s="2" t="s">
        <v>17</v>
      </c>
      <c r="H368" s="75">
        <v>975.3</v>
      </c>
      <c r="I368" s="23">
        <v>120.1</v>
      </c>
      <c r="J368" s="24">
        <f t="shared" si="95"/>
        <v>-855.19999999999993</v>
      </c>
      <c r="K368" s="24">
        <f t="shared" si="96"/>
        <v>12.314159745719266</v>
      </c>
      <c r="L368" s="29"/>
      <c r="N368" s="30"/>
    </row>
    <row r="369" spans="1:14" s="26" customFormat="1" ht="25.5" customHeight="1">
      <c r="A369" s="1" t="s">
        <v>334</v>
      </c>
      <c r="B369" s="2" t="s">
        <v>248</v>
      </c>
      <c r="C369" s="2" t="s">
        <v>4</v>
      </c>
      <c r="D369" s="2" t="s">
        <v>6</v>
      </c>
      <c r="E369" s="2"/>
      <c r="F369" s="2"/>
      <c r="G369" s="2"/>
      <c r="H369" s="43">
        <f t="shared" ref="H369:I373" si="108">H370</f>
        <v>38.9</v>
      </c>
      <c r="I369" s="43">
        <f t="shared" si="108"/>
        <v>38.9</v>
      </c>
      <c r="J369" s="24">
        <f t="shared" ref="J369:J374" si="109">I369-H369</f>
        <v>0</v>
      </c>
      <c r="K369" s="24">
        <f t="shared" ref="K369:K374" si="110">I369/H369*100</f>
        <v>100</v>
      </c>
      <c r="L369" s="29"/>
      <c r="N369" s="30"/>
    </row>
    <row r="370" spans="1:14" s="26" customFormat="1" ht="25.5" customHeight="1">
      <c r="A370" s="1" t="s">
        <v>249</v>
      </c>
      <c r="B370" s="2" t="s">
        <v>248</v>
      </c>
      <c r="C370" s="2" t="s">
        <v>4</v>
      </c>
      <c r="D370" s="2" t="s">
        <v>6</v>
      </c>
      <c r="E370" s="3">
        <v>74000</v>
      </c>
      <c r="F370" s="4" t="s">
        <v>95</v>
      </c>
      <c r="G370" s="2"/>
      <c r="H370" s="43">
        <f t="shared" si="108"/>
        <v>38.9</v>
      </c>
      <c r="I370" s="43">
        <f t="shared" si="108"/>
        <v>38.9</v>
      </c>
      <c r="J370" s="24">
        <f t="shared" si="109"/>
        <v>0</v>
      </c>
      <c r="K370" s="24">
        <f t="shared" si="110"/>
        <v>100</v>
      </c>
      <c r="L370" s="29"/>
      <c r="N370" s="30"/>
    </row>
    <row r="371" spans="1:14" s="26" customFormat="1" ht="25.5" customHeight="1">
      <c r="A371" s="1" t="s">
        <v>335</v>
      </c>
      <c r="B371" s="2" t="s">
        <v>248</v>
      </c>
      <c r="C371" s="2" t="s">
        <v>4</v>
      </c>
      <c r="D371" s="2" t="s">
        <v>6</v>
      </c>
      <c r="E371" s="3">
        <v>74003</v>
      </c>
      <c r="F371" s="4" t="s">
        <v>95</v>
      </c>
      <c r="G371" s="2"/>
      <c r="H371" s="43">
        <f t="shared" si="108"/>
        <v>38.9</v>
      </c>
      <c r="I371" s="43">
        <f t="shared" si="108"/>
        <v>38.9</v>
      </c>
      <c r="J371" s="24">
        <f t="shared" si="109"/>
        <v>0</v>
      </c>
      <c r="K371" s="24">
        <f t="shared" si="110"/>
        <v>100</v>
      </c>
      <c r="L371" s="29"/>
      <c r="N371" s="30"/>
    </row>
    <row r="372" spans="1:14" s="26" customFormat="1" ht="25.5" customHeight="1">
      <c r="A372" s="1" t="s">
        <v>158</v>
      </c>
      <c r="B372" s="2" t="s">
        <v>248</v>
      </c>
      <c r="C372" s="2" t="s">
        <v>4</v>
      </c>
      <c r="D372" s="2" t="s">
        <v>6</v>
      </c>
      <c r="E372" s="3">
        <v>74003</v>
      </c>
      <c r="F372" s="3">
        <v>99100</v>
      </c>
      <c r="G372" s="2"/>
      <c r="H372" s="43">
        <f t="shared" si="108"/>
        <v>38.9</v>
      </c>
      <c r="I372" s="43">
        <f t="shared" si="108"/>
        <v>38.9</v>
      </c>
      <c r="J372" s="24">
        <f t="shared" si="109"/>
        <v>0</v>
      </c>
      <c r="K372" s="24">
        <f t="shared" si="110"/>
        <v>100</v>
      </c>
      <c r="L372" s="29"/>
      <c r="N372" s="30"/>
    </row>
    <row r="373" spans="1:14" s="26" customFormat="1" ht="25.5" customHeight="1">
      <c r="A373" s="1" t="s">
        <v>55</v>
      </c>
      <c r="B373" s="2" t="s">
        <v>248</v>
      </c>
      <c r="C373" s="2" t="s">
        <v>4</v>
      </c>
      <c r="D373" s="2" t="s">
        <v>6</v>
      </c>
      <c r="E373" s="3">
        <v>74003</v>
      </c>
      <c r="F373" s="3">
        <v>99100</v>
      </c>
      <c r="G373" s="2" t="s">
        <v>54</v>
      </c>
      <c r="H373" s="43">
        <f t="shared" si="108"/>
        <v>38.9</v>
      </c>
      <c r="I373" s="43">
        <f t="shared" si="108"/>
        <v>38.9</v>
      </c>
      <c r="J373" s="24">
        <f t="shared" si="109"/>
        <v>0</v>
      </c>
      <c r="K373" s="24">
        <f t="shared" si="110"/>
        <v>100</v>
      </c>
      <c r="L373" s="29"/>
      <c r="N373" s="30"/>
    </row>
    <row r="374" spans="1:14" s="26" customFormat="1" ht="25.5" customHeight="1">
      <c r="A374" s="1" t="s">
        <v>56</v>
      </c>
      <c r="B374" s="2" t="s">
        <v>248</v>
      </c>
      <c r="C374" s="2" t="s">
        <v>4</v>
      </c>
      <c r="D374" s="2" t="s">
        <v>6</v>
      </c>
      <c r="E374" s="3">
        <v>74003</v>
      </c>
      <c r="F374" s="3">
        <v>99100</v>
      </c>
      <c r="G374" s="2" t="s">
        <v>17</v>
      </c>
      <c r="H374" s="23">
        <v>38.9</v>
      </c>
      <c r="I374" s="23">
        <v>38.9</v>
      </c>
      <c r="J374" s="24">
        <f t="shared" si="109"/>
        <v>0</v>
      </c>
      <c r="K374" s="24">
        <f t="shared" si="110"/>
        <v>100</v>
      </c>
      <c r="L374" s="29"/>
      <c r="N374" s="30"/>
    </row>
    <row r="375" spans="1:14" s="26" customFormat="1" ht="38.25" customHeight="1">
      <c r="A375" s="38" t="s">
        <v>282</v>
      </c>
      <c r="B375" s="39" t="s">
        <v>34</v>
      </c>
      <c r="C375" s="2"/>
      <c r="D375" s="2"/>
      <c r="E375" s="2"/>
      <c r="F375" s="2"/>
      <c r="G375" s="2"/>
      <c r="H375" s="24">
        <f>H376+H533+H571+H563</f>
        <v>115643.2</v>
      </c>
      <c r="I375" s="24">
        <f>I376+I533+I571+I563</f>
        <v>77194.500000000015</v>
      </c>
      <c r="J375" s="24">
        <f t="shared" si="84"/>
        <v>-38448.699999999983</v>
      </c>
      <c r="K375" s="24">
        <f t="shared" si="85"/>
        <v>66.752303637395045</v>
      </c>
      <c r="L375" s="29"/>
      <c r="N375" s="30"/>
    </row>
    <row r="376" spans="1:14" s="26" customFormat="1" ht="12.75" customHeight="1">
      <c r="A376" s="1" t="s">
        <v>18</v>
      </c>
      <c r="B376" s="2" t="s">
        <v>34</v>
      </c>
      <c r="C376" s="2" t="s">
        <v>7</v>
      </c>
      <c r="D376" s="2"/>
      <c r="E376" s="2"/>
      <c r="F376" s="2"/>
      <c r="G376" s="2"/>
      <c r="H376" s="43">
        <f>H377+H404+H489+H498+H456</f>
        <v>97354.900000000009</v>
      </c>
      <c r="I376" s="43">
        <f>I377+I404+I489+I498+I456</f>
        <v>65941.400000000009</v>
      </c>
      <c r="J376" s="24">
        <f t="shared" si="84"/>
        <v>-31413.5</v>
      </c>
      <c r="K376" s="24">
        <f t="shared" si="85"/>
        <v>67.733005734688248</v>
      </c>
      <c r="L376" s="31"/>
      <c r="N376" s="27"/>
    </row>
    <row r="377" spans="1:14" s="26" customFormat="1" ht="12.75" customHeight="1">
      <c r="A377" s="1" t="s">
        <v>22</v>
      </c>
      <c r="B377" s="2" t="s">
        <v>34</v>
      </c>
      <c r="C377" s="2" t="s">
        <v>7</v>
      </c>
      <c r="D377" s="2" t="s">
        <v>1</v>
      </c>
      <c r="E377" s="2"/>
      <c r="F377" s="2"/>
      <c r="G377" s="2"/>
      <c r="H377" s="43">
        <f t="shared" ref="H377:I377" si="111">H378</f>
        <v>38015.600000000006</v>
      </c>
      <c r="I377" s="43">
        <f t="shared" si="111"/>
        <v>28147.899999999998</v>
      </c>
      <c r="J377" s="24">
        <f t="shared" si="84"/>
        <v>-9867.700000000008</v>
      </c>
      <c r="K377" s="24">
        <f t="shared" si="85"/>
        <v>74.043024442597229</v>
      </c>
      <c r="L377" s="40"/>
      <c r="N377" s="42"/>
    </row>
    <row r="378" spans="1:14" s="26" customFormat="1" ht="12.75" customHeight="1">
      <c r="A378" s="1" t="s">
        <v>209</v>
      </c>
      <c r="B378" s="2" t="s">
        <v>34</v>
      </c>
      <c r="C378" s="2" t="s">
        <v>7</v>
      </c>
      <c r="D378" s="2" t="s">
        <v>1</v>
      </c>
      <c r="E378" s="3">
        <v>77000</v>
      </c>
      <c r="F378" s="11" t="s">
        <v>95</v>
      </c>
      <c r="G378" s="2"/>
      <c r="H378" s="43">
        <f>H379</f>
        <v>38015.600000000006</v>
      </c>
      <c r="I378" s="43">
        <f>I379</f>
        <v>28147.899999999998</v>
      </c>
      <c r="J378" s="24">
        <f t="shared" si="84"/>
        <v>-9867.700000000008</v>
      </c>
      <c r="K378" s="24">
        <f t="shared" si="85"/>
        <v>74.043024442597229</v>
      </c>
      <c r="L378" s="29"/>
      <c r="N378" s="30"/>
    </row>
    <row r="379" spans="1:14" s="26" customFormat="1" ht="25.5" customHeight="1">
      <c r="A379" s="1" t="s">
        <v>210</v>
      </c>
      <c r="B379" s="2" t="s">
        <v>34</v>
      </c>
      <c r="C379" s="2" t="s">
        <v>7</v>
      </c>
      <c r="D379" s="2" t="s">
        <v>1</v>
      </c>
      <c r="E379" s="3">
        <v>77100</v>
      </c>
      <c r="F379" s="11" t="s">
        <v>95</v>
      </c>
      <c r="G379" s="2"/>
      <c r="H379" s="43">
        <f>H380+H384+H394</f>
        <v>38015.600000000006</v>
      </c>
      <c r="I379" s="43">
        <f>I380+I384+I394</f>
        <v>28147.899999999998</v>
      </c>
      <c r="J379" s="24">
        <f t="shared" si="84"/>
        <v>-9867.700000000008</v>
      </c>
      <c r="K379" s="24">
        <f t="shared" si="85"/>
        <v>74.043024442597229</v>
      </c>
      <c r="L379" s="29"/>
      <c r="N379" s="30"/>
    </row>
    <row r="380" spans="1:14" s="26" customFormat="1" ht="25.5" customHeight="1">
      <c r="A380" s="1" t="s">
        <v>142</v>
      </c>
      <c r="B380" s="2" t="s">
        <v>34</v>
      </c>
      <c r="C380" s="2" t="s">
        <v>7</v>
      </c>
      <c r="D380" s="2" t="s">
        <v>1</v>
      </c>
      <c r="E380" s="3">
        <v>77101</v>
      </c>
      <c r="F380" s="11" t="s">
        <v>95</v>
      </c>
      <c r="G380" s="2"/>
      <c r="H380" s="43">
        <f>H381</f>
        <v>20782.7</v>
      </c>
      <c r="I380" s="43">
        <f>I381</f>
        <v>16434.8</v>
      </c>
      <c r="J380" s="24">
        <f t="shared" si="84"/>
        <v>-4347.9000000000015</v>
      </c>
      <c r="K380" s="24">
        <f t="shared" si="85"/>
        <v>79.079234170728526</v>
      </c>
      <c r="L380" s="29"/>
      <c r="N380" s="30"/>
    </row>
    <row r="381" spans="1:14" s="26" customFormat="1" ht="25.5" customHeight="1">
      <c r="A381" s="1" t="s">
        <v>194</v>
      </c>
      <c r="B381" s="2" t="s">
        <v>34</v>
      </c>
      <c r="C381" s="2" t="s">
        <v>7</v>
      </c>
      <c r="D381" s="2" t="s">
        <v>1</v>
      </c>
      <c r="E381" s="3">
        <v>77101</v>
      </c>
      <c r="F381" s="3">
        <v>76700</v>
      </c>
      <c r="G381" s="2"/>
      <c r="H381" s="43">
        <f t="shared" ref="H381:I382" si="112">H382</f>
        <v>20782.7</v>
      </c>
      <c r="I381" s="43">
        <f t="shared" si="112"/>
        <v>16434.8</v>
      </c>
      <c r="J381" s="24">
        <f t="shared" si="84"/>
        <v>-4347.9000000000015</v>
      </c>
      <c r="K381" s="24">
        <f t="shared" si="85"/>
        <v>79.079234170728526</v>
      </c>
      <c r="L381" s="29"/>
      <c r="N381" s="30"/>
    </row>
    <row r="382" spans="1:14" s="26" customFormat="1" ht="25.5" customHeight="1">
      <c r="A382" s="1" t="s">
        <v>76</v>
      </c>
      <c r="B382" s="2" t="s">
        <v>34</v>
      </c>
      <c r="C382" s="2" t="s">
        <v>7</v>
      </c>
      <c r="D382" s="2" t="s">
        <v>1</v>
      </c>
      <c r="E382" s="3">
        <v>77101</v>
      </c>
      <c r="F382" s="3">
        <v>76700</v>
      </c>
      <c r="G382" s="2" t="s">
        <v>64</v>
      </c>
      <c r="H382" s="43">
        <f t="shared" si="112"/>
        <v>20782.7</v>
      </c>
      <c r="I382" s="43">
        <f t="shared" si="112"/>
        <v>16434.8</v>
      </c>
      <c r="J382" s="24">
        <f t="shared" si="84"/>
        <v>-4347.9000000000015</v>
      </c>
      <c r="K382" s="24">
        <f t="shared" si="85"/>
        <v>79.079234170728526</v>
      </c>
      <c r="L382" s="29"/>
      <c r="N382" s="27"/>
    </row>
    <row r="383" spans="1:14" s="26" customFormat="1" ht="12.75" customHeight="1">
      <c r="A383" s="1" t="s">
        <v>78</v>
      </c>
      <c r="B383" s="2" t="s">
        <v>34</v>
      </c>
      <c r="C383" s="2" t="s">
        <v>7</v>
      </c>
      <c r="D383" s="2" t="s">
        <v>1</v>
      </c>
      <c r="E383" s="3">
        <v>77101</v>
      </c>
      <c r="F383" s="3">
        <v>76700</v>
      </c>
      <c r="G383" s="2" t="s">
        <v>65</v>
      </c>
      <c r="H383" s="7">
        <v>20782.7</v>
      </c>
      <c r="I383" s="7">
        <v>16434.8</v>
      </c>
      <c r="J383" s="24">
        <f t="shared" ref="J383:J448" si="113">I383-H383</f>
        <v>-4347.9000000000015</v>
      </c>
      <c r="K383" s="24">
        <f t="shared" si="85"/>
        <v>79.079234170728526</v>
      </c>
      <c r="L383" s="29"/>
      <c r="M383" s="26" t="s">
        <v>125</v>
      </c>
      <c r="N383" s="30"/>
    </row>
    <row r="384" spans="1:14" s="26" customFormat="1" ht="12.75" customHeight="1">
      <c r="A384" s="1" t="s">
        <v>113</v>
      </c>
      <c r="B384" s="2" t="s">
        <v>34</v>
      </c>
      <c r="C384" s="2" t="s">
        <v>7</v>
      </c>
      <c r="D384" s="2" t="s">
        <v>1</v>
      </c>
      <c r="E384" s="3">
        <v>77102</v>
      </c>
      <c r="F384" s="11" t="s">
        <v>95</v>
      </c>
      <c r="G384" s="2"/>
      <c r="H384" s="43">
        <f>H385+H388+H391</f>
        <v>16492.900000000001</v>
      </c>
      <c r="I384" s="43">
        <f>I385+I388+I391</f>
        <v>11276.800000000001</v>
      </c>
      <c r="J384" s="24">
        <f t="shared" si="113"/>
        <v>-5216.1000000000004</v>
      </c>
      <c r="K384" s="24">
        <f t="shared" ref="K384:K456" si="114">I384/H384*100</f>
        <v>68.373663818976652</v>
      </c>
      <c r="L384" s="29"/>
      <c r="N384" s="30"/>
    </row>
    <row r="385" spans="1:14" s="26" customFormat="1" ht="25.5" customHeight="1">
      <c r="A385" s="1" t="s">
        <v>86</v>
      </c>
      <c r="B385" s="2" t="s">
        <v>34</v>
      </c>
      <c r="C385" s="2" t="s">
        <v>7</v>
      </c>
      <c r="D385" s="2" t="s">
        <v>1</v>
      </c>
      <c r="E385" s="3">
        <v>77102</v>
      </c>
      <c r="F385" s="11" t="s">
        <v>109</v>
      </c>
      <c r="G385" s="2"/>
      <c r="H385" s="43">
        <f t="shared" ref="H385:I386" si="115">H386</f>
        <v>16083.5</v>
      </c>
      <c r="I385" s="43">
        <f t="shared" si="115"/>
        <v>10973.7</v>
      </c>
      <c r="J385" s="24">
        <f t="shared" si="113"/>
        <v>-5109.7999999999993</v>
      </c>
      <c r="K385" s="24">
        <f t="shared" si="114"/>
        <v>68.22955202536761</v>
      </c>
      <c r="L385" s="31">
        <v>47500</v>
      </c>
      <c r="M385" s="26" t="s">
        <v>126</v>
      </c>
      <c r="N385" s="27"/>
    </row>
    <row r="386" spans="1:14" s="26" customFormat="1" ht="25.5" customHeight="1">
      <c r="A386" s="1" t="s">
        <v>76</v>
      </c>
      <c r="B386" s="2" t="s">
        <v>34</v>
      </c>
      <c r="C386" s="2" t="s">
        <v>7</v>
      </c>
      <c r="D386" s="2" t="s">
        <v>1</v>
      </c>
      <c r="E386" s="3">
        <v>77102</v>
      </c>
      <c r="F386" s="11" t="s">
        <v>109</v>
      </c>
      <c r="G386" s="2" t="s">
        <v>64</v>
      </c>
      <c r="H386" s="43">
        <f t="shared" si="115"/>
        <v>16083.5</v>
      </c>
      <c r="I386" s="43">
        <f t="shared" si="115"/>
        <v>10973.7</v>
      </c>
      <c r="J386" s="24">
        <f t="shared" si="113"/>
        <v>-5109.7999999999993</v>
      </c>
      <c r="K386" s="24">
        <f t="shared" si="114"/>
        <v>68.22955202536761</v>
      </c>
      <c r="L386" s="29"/>
      <c r="N386" s="30"/>
    </row>
    <row r="387" spans="1:14" s="26" customFormat="1" ht="12.75" customHeight="1">
      <c r="A387" s="1" t="s">
        <v>78</v>
      </c>
      <c r="B387" s="2" t="s">
        <v>34</v>
      </c>
      <c r="C387" s="2" t="s">
        <v>7</v>
      </c>
      <c r="D387" s="2" t="s">
        <v>1</v>
      </c>
      <c r="E387" s="3">
        <v>77102</v>
      </c>
      <c r="F387" s="11" t="s">
        <v>109</v>
      </c>
      <c r="G387" s="2" t="s">
        <v>65</v>
      </c>
      <c r="H387" s="7">
        <v>16083.5</v>
      </c>
      <c r="I387" s="7">
        <v>10973.7</v>
      </c>
      <c r="J387" s="24">
        <f t="shared" si="113"/>
        <v>-5109.7999999999993</v>
      </c>
      <c r="K387" s="24">
        <f t="shared" si="114"/>
        <v>68.22955202536761</v>
      </c>
      <c r="L387" s="29"/>
      <c r="N387" s="30"/>
    </row>
    <row r="388" spans="1:14" s="26" customFormat="1" ht="51" customHeight="1">
      <c r="A388" s="1" t="s">
        <v>195</v>
      </c>
      <c r="B388" s="2" t="s">
        <v>34</v>
      </c>
      <c r="C388" s="2" t="s">
        <v>7</v>
      </c>
      <c r="D388" s="2" t="s">
        <v>1</v>
      </c>
      <c r="E388" s="3">
        <v>77102</v>
      </c>
      <c r="F388" s="3">
        <v>76900</v>
      </c>
      <c r="G388" s="2"/>
      <c r="H388" s="43">
        <f t="shared" ref="H388:I389" si="116">H389</f>
        <v>289.39999999999998</v>
      </c>
      <c r="I388" s="43">
        <f t="shared" si="116"/>
        <v>224.1</v>
      </c>
      <c r="J388" s="24">
        <f t="shared" si="113"/>
        <v>-65.299999999999983</v>
      </c>
      <c r="K388" s="24">
        <f t="shared" si="114"/>
        <v>77.436074637180369</v>
      </c>
      <c r="L388" s="29"/>
      <c r="N388" s="30"/>
    </row>
    <row r="389" spans="1:14" s="26" customFormat="1" ht="25.5" customHeight="1">
      <c r="A389" s="1" t="s">
        <v>76</v>
      </c>
      <c r="B389" s="2" t="s">
        <v>34</v>
      </c>
      <c r="C389" s="2" t="s">
        <v>7</v>
      </c>
      <c r="D389" s="2" t="s">
        <v>1</v>
      </c>
      <c r="E389" s="3">
        <v>77102</v>
      </c>
      <c r="F389" s="3">
        <v>76900</v>
      </c>
      <c r="G389" s="2" t="s">
        <v>64</v>
      </c>
      <c r="H389" s="43">
        <f t="shared" si="116"/>
        <v>289.39999999999998</v>
      </c>
      <c r="I389" s="43">
        <f t="shared" si="116"/>
        <v>224.1</v>
      </c>
      <c r="J389" s="24">
        <f t="shared" si="113"/>
        <v>-65.299999999999983</v>
      </c>
      <c r="K389" s="24">
        <f t="shared" si="114"/>
        <v>77.436074637180369</v>
      </c>
      <c r="L389" s="25"/>
      <c r="N389" s="27"/>
    </row>
    <row r="390" spans="1:14" s="26" customFormat="1" ht="12.75" customHeight="1">
      <c r="A390" s="1" t="s">
        <v>78</v>
      </c>
      <c r="B390" s="2" t="s">
        <v>34</v>
      </c>
      <c r="C390" s="2" t="s">
        <v>7</v>
      </c>
      <c r="D390" s="2" t="s">
        <v>1</v>
      </c>
      <c r="E390" s="3">
        <v>77102</v>
      </c>
      <c r="F390" s="3">
        <v>76900</v>
      </c>
      <c r="G390" s="2" t="s">
        <v>65</v>
      </c>
      <c r="H390" s="7">
        <v>289.39999999999998</v>
      </c>
      <c r="I390" s="7">
        <v>224.1</v>
      </c>
      <c r="J390" s="24">
        <f t="shared" si="113"/>
        <v>-65.299999999999983</v>
      </c>
      <c r="K390" s="24">
        <f t="shared" si="114"/>
        <v>77.436074637180369</v>
      </c>
      <c r="L390" s="29"/>
      <c r="M390" s="26" t="s">
        <v>125</v>
      </c>
      <c r="N390" s="30"/>
    </row>
    <row r="391" spans="1:14" s="26" customFormat="1" ht="12.75" customHeight="1">
      <c r="A391" s="1" t="s">
        <v>283</v>
      </c>
      <c r="B391" s="2" t="s">
        <v>34</v>
      </c>
      <c r="C391" s="2" t="s">
        <v>7</v>
      </c>
      <c r="D391" s="2" t="s">
        <v>1</v>
      </c>
      <c r="E391" s="3">
        <v>77102</v>
      </c>
      <c r="F391" s="3">
        <v>99150</v>
      </c>
      <c r="G391" s="2"/>
      <c r="H391" s="6">
        <f>H392</f>
        <v>120</v>
      </c>
      <c r="I391" s="6">
        <f>I392</f>
        <v>79</v>
      </c>
      <c r="J391" s="24">
        <f t="shared" ref="J391:J393" si="117">I391-H391</f>
        <v>-41</v>
      </c>
      <c r="K391" s="24">
        <f t="shared" ref="K391:K393" si="118">I391/H391*100</f>
        <v>65.833333333333329</v>
      </c>
      <c r="L391" s="29"/>
      <c r="N391" s="30"/>
    </row>
    <row r="392" spans="1:14" s="26" customFormat="1" ht="12.75" customHeight="1">
      <c r="A392" s="1" t="s">
        <v>76</v>
      </c>
      <c r="B392" s="2" t="s">
        <v>34</v>
      </c>
      <c r="C392" s="2" t="s">
        <v>7</v>
      </c>
      <c r="D392" s="2" t="s">
        <v>1</v>
      </c>
      <c r="E392" s="3">
        <v>77102</v>
      </c>
      <c r="F392" s="3">
        <v>99150</v>
      </c>
      <c r="G392" s="2" t="s">
        <v>64</v>
      </c>
      <c r="H392" s="6">
        <f>H393</f>
        <v>120</v>
      </c>
      <c r="I392" s="6">
        <f>I393</f>
        <v>79</v>
      </c>
      <c r="J392" s="24">
        <f t="shared" si="117"/>
        <v>-41</v>
      </c>
      <c r="K392" s="24">
        <f t="shared" si="118"/>
        <v>65.833333333333329</v>
      </c>
      <c r="L392" s="29"/>
      <c r="N392" s="30"/>
    </row>
    <row r="393" spans="1:14" s="26" customFormat="1" ht="12.75" customHeight="1">
      <c r="A393" s="1" t="s">
        <v>78</v>
      </c>
      <c r="B393" s="2" t="s">
        <v>34</v>
      </c>
      <c r="C393" s="2" t="s">
        <v>7</v>
      </c>
      <c r="D393" s="2" t="s">
        <v>1</v>
      </c>
      <c r="E393" s="3">
        <v>77102</v>
      </c>
      <c r="F393" s="3">
        <v>99150</v>
      </c>
      <c r="G393" s="2" t="s">
        <v>65</v>
      </c>
      <c r="H393" s="7">
        <v>120</v>
      </c>
      <c r="I393" s="7">
        <v>79</v>
      </c>
      <c r="J393" s="24">
        <f t="shared" si="117"/>
        <v>-41</v>
      </c>
      <c r="K393" s="24">
        <f t="shared" si="118"/>
        <v>65.833333333333329</v>
      </c>
      <c r="L393" s="29"/>
      <c r="N393" s="30"/>
    </row>
    <row r="394" spans="1:14" s="26" customFormat="1" ht="25.5" customHeight="1">
      <c r="A394" s="56" t="s">
        <v>260</v>
      </c>
      <c r="B394" s="2" t="s">
        <v>34</v>
      </c>
      <c r="C394" s="2" t="s">
        <v>7</v>
      </c>
      <c r="D394" s="2" t="s">
        <v>1</v>
      </c>
      <c r="E394" s="3">
        <v>77105</v>
      </c>
      <c r="F394" s="11" t="s">
        <v>95</v>
      </c>
      <c r="G394" s="2"/>
      <c r="H394" s="6">
        <f>H395+H398+H401</f>
        <v>740</v>
      </c>
      <c r="I394" s="6">
        <f>I395+I398+I401</f>
        <v>436.3</v>
      </c>
      <c r="J394" s="24">
        <f t="shared" si="113"/>
        <v>-303.7</v>
      </c>
      <c r="K394" s="24">
        <f t="shared" si="114"/>
        <v>58.95945945945946</v>
      </c>
      <c r="L394" s="29"/>
      <c r="N394" s="30"/>
    </row>
    <row r="395" spans="1:14" s="26" customFormat="1" ht="25.5" customHeight="1">
      <c r="A395" s="1" t="s">
        <v>238</v>
      </c>
      <c r="B395" s="2" t="s">
        <v>34</v>
      </c>
      <c r="C395" s="2" t="s">
        <v>7</v>
      </c>
      <c r="D395" s="2" t="s">
        <v>1</v>
      </c>
      <c r="E395" s="3">
        <v>77105</v>
      </c>
      <c r="F395" s="3" t="s">
        <v>261</v>
      </c>
      <c r="G395" s="2"/>
      <c r="H395" s="6">
        <f>H396</f>
        <v>265</v>
      </c>
      <c r="I395" s="58">
        <f>I396</f>
        <v>120</v>
      </c>
      <c r="J395" s="24">
        <f t="shared" si="113"/>
        <v>-145</v>
      </c>
      <c r="K395" s="24">
        <f t="shared" si="114"/>
        <v>45.283018867924532</v>
      </c>
      <c r="L395" s="31"/>
      <c r="N395" s="27"/>
    </row>
    <row r="396" spans="1:14" s="26" customFormat="1" ht="25.5" customHeight="1">
      <c r="A396" s="1" t="s">
        <v>262</v>
      </c>
      <c r="B396" s="2" t="s">
        <v>34</v>
      </c>
      <c r="C396" s="2" t="s">
        <v>7</v>
      </c>
      <c r="D396" s="2" t="s">
        <v>1</v>
      </c>
      <c r="E396" s="3">
        <v>77105</v>
      </c>
      <c r="F396" s="3" t="s">
        <v>261</v>
      </c>
      <c r="G396" s="2" t="s">
        <v>64</v>
      </c>
      <c r="H396" s="6">
        <f>H397</f>
        <v>265</v>
      </c>
      <c r="I396" s="58">
        <f>I397</f>
        <v>120</v>
      </c>
      <c r="J396" s="24">
        <f t="shared" si="113"/>
        <v>-145</v>
      </c>
      <c r="K396" s="24">
        <f t="shared" si="114"/>
        <v>45.283018867924532</v>
      </c>
      <c r="L396" s="31"/>
      <c r="N396" s="27"/>
    </row>
    <row r="397" spans="1:14" s="26" customFormat="1" ht="12.75" customHeight="1">
      <c r="A397" s="1" t="s">
        <v>76</v>
      </c>
      <c r="B397" s="2" t="s">
        <v>34</v>
      </c>
      <c r="C397" s="2" t="s">
        <v>7</v>
      </c>
      <c r="D397" s="2" t="s">
        <v>1</v>
      </c>
      <c r="E397" s="3">
        <v>77105</v>
      </c>
      <c r="F397" s="3" t="s">
        <v>261</v>
      </c>
      <c r="G397" s="2" t="s">
        <v>65</v>
      </c>
      <c r="H397" s="7">
        <v>265</v>
      </c>
      <c r="I397" s="7">
        <v>120</v>
      </c>
      <c r="J397" s="24">
        <f t="shared" si="113"/>
        <v>-145</v>
      </c>
      <c r="K397" s="24">
        <f t="shared" si="114"/>
        <v>45.283018867924532</v>
      </c>
      <c r="L397" s="31"/>
      <c r="N397" s="27"/>
    </row>
    <row r="398" spans="1:14" s="26" customFormat="1" ht="51" customHeight="1">
      <c r="A398" s="1" t="s">
        <v>263</v>
      </c>
      <c r="B398" s="2" t="s">
        <v>34</v>
      </c>
      <c r="C398" s="2" t="s">
        <v>7</v>
      </c>
      <c r="D398" s="2" t="s">
        <v>1</v>
      </c>
      <c r="E398" s="3">
        <v>77105</v>
      </c>
      <c r="F398" s="3">
        <v>69100</v>
      </c>
      <c r="G398" s="2"/>
      <c r="H398" s="6">
        <f>H399</f>
        <v>265</v>
      </c>
      <c r="I398" s="58">
        <f>I399</f>
        <v>180.3</v>
      </c>
      <c r="J398" s="24">
        <f t="shared" si="113"/>
        <v>-84.699999999999989</v>
      </c>
      <c r="K398" s="24">
        <f t="shared" si="114"/>
        <v>68.037735849056617</v>
      </c>
      <c r="L398" s="31"/>
      <c r="N398" s="27"/>
    </row>
    <row r="399" spans="1:14" s="26" customFormat="1" ht="25.5" customHeight="1">
      <c r="A399" s="1" t="s">
        <v>76</v>
      </c>
      <c r="B399" s="2" t="s">
        <v>34</v>
      </c>
      <c r="C399" s="2" t="s">
        <v>7</v>
      </c>
      <c r="D399" s="2" t="s">
        <v>1</v>
      </c>
      <c r="E399" s="3">
        <v>77105</v>
      </c>
      <c r="F399" s="3">
        <v>69100</v>
      </c>
      <c r="G399" s="2" t="s">
        <v>64</v>
      </c>
      <c r="H399" s="6">
        <f>H400</f>
        <v>265</v>
      </c>
      <c r="I399" s="58">
        <f>I400</f>
        <v>180.3</v>
      </c>
      <c r="J399" s="24">
        <f t="shared" si="113"/>
        <v>-84.699999999999989</v>
      </c>
      <c r="K399" s="24">
        <f t="shared" si="114"/>
        <v>68.037735849056617</v>
      </c>
      <c r="L399" s="31"/>
      <c r="N399" s="27"/>
    </row>
    <row r="400" spans="1:14" s="26" customFormat="1" ht="12.75" customHeight="1">
      <c r="A400" s="1" t="s">
        <v>78</v>
      </c>
      <c r="B400" s="2" t="s">
        <v>34</v>
      </c>
      <c r="C400" s="2" t="s">
        <v>7</v>
      </c>
      <c r="D400" s="2" t="s">
        <v>1</v>
      </c>
      <c r="E400" s="3">
        <v>77105</v>
      </c>
      <c r="F400" s="3">
        <v>69100</v>
      </c>
      <c r="G400" s="2" t="s">
        <v>65</v>
      </c>
      <c r="H400" s="7">
        <v>265</v>
      </c>
      <c r="I400" s="7">
        <v>180.3</v>
      </c>
      <c r="J400" s="24">
        <f t="shared" si="113"/>
        <v>-84.699999999999989</v>
      </c>
      <c r="K400" s="24">
        <f t="shared" si="114"/>
        <v>68.037735849056617</v>
      </c>
      <c r="L400" s="31"/>
      <c r="N400" s="27"/>
    </row>
    <row r="401" spans="1:14" s="26" customFormat="1" ht="12.75" customHeight="1">
      <c r="A401" s="1" t="s">
        <v>272</v>
      </c>
      <c r="B401" s="2" t="s">
        <v>34</v>
      </c>
      <c r="C401" s="2" t="s">
        <v>7</v>
      </c>
      <c r="D401" s="2" t="s">
        <v>1</v>
      </c>
      <c r="E401" s="3">
        <v>77105</v>
      </c>
      <c r="F401" s="3">
        <v>79994</v>
      </c>
      <c r="G401" s="2"/>
      <c r="H401" s="6">
        <f>H402</f>
        <v>210</v>
      </c>
      <c r="I401" s="6">
        <f>I402</f>
        <v>136</v>
      </c>
      <c r="J401" s="24">
        <f t="shared" ref="J401:J403" si="119">I401-H401</f>
        <v>-74</v>
      </c>
      <c r="K401" s="24">
        <f t="shared" ref="K401:K403" si="120">I401/H401*100</f>
        <v>64.761904761904759</v>
      </c>
      <c r="L401" s="31"/>
      <c r="N401" s="27"/>
    </row>
    <row r="402" spans="1:14" s="26" customFormat="1" ht="12.75" customHeight="1">
      <c r="A402" s="1" t="s">
        <v>76</v>
      </c>
      <c r="B402" s="2" t="s">
        <v>34</v>
      </c>
      <c r="C402" s="2" t="s">
        <v>7</v>
      </c>
      <c r="D402" s="2" t="s">
        <v>1</v>
      </c>
      <c r="E402" s="3">
        <v>77105</v>
      </c>
      <c r="F402" s="3">
        <v>79994</v>
      </c>
      <c r="G402" s="2" t="s">
        <v>64</v>
      </c>
      <c r="H402" s="6">
        <f>H403</f>
        <v>210</v>
      </c>
      <c r="I402" s="6">
        <f>I403</f>
        <v>136</v>
      </c>
      <c r="J402" s="24">
        <f t="shared" si="119"/>
        <v>-74</v>
      </c>
      <c r="K402" s="24">
        <f t="shared" si="120"/>
        <v>64.761904761904759</v>
      </c>
      <c r="L402" s="31"/>
      <c r="N402" s="27"/>
    </row>
    <row r="403" spans="1:14" s="26" customFormat="1" ht="12.75" customHeight="1">
      <c r="A403" s="1" t="s">
        <v>78</v>
      </c>
      <c r="B403" s="2" t="s">
        <v>34</v>
      </c>
      <c r="C403" s="2" t="s">
        <v>7</v>
      </c>
      <c r="D403" s="2" t="s">
        <v>1</v>
      </c>
      <c r="E403" s="3">
        <v>77105</v>
      </c>
      <c r="F403" s="3">
        <v>79994</v>
      </c>
      <c r="G403" s="2" t="s">
        <v>65</v>
      </c>
      <c r="H403" s="7">
        <v>210</v>
      </c>
      <c r="I403" s="7">
        <v>136</v>
      </c>
      <c r="J403" s="24">
        <f t="shared" si="119"/>
        <v>-74</v>
      </c>
      <c r="K403" s="24">
        <f t="shared" si="120"/>
        <v>64.761904761904759</v>
      </c>
      <c r="L403" s="31"/>
      <c r="N403" s="27"/>
    </row>
    <row r="404" spans="1:14" s="26" customFormat="1" ht="12.75" customHeight="1">
      <c r="A404" s="1" t="s">
        <v>19</v>
      </c>
      <c r="B404" s="2" t="s">
        <v>34</v>
      </c>
      <c r="C404" s="2" t="s">
        <v>7</v>
      </c>
      <c r="D404" s="2" t="s">
        <v>6</v>
      </c>
      <c r="E404" s="2"/>
      <c r="F404" s="2"/>
      <c r="G404" s="2"/>
      <c r="H404" s="43">
        <f t="shared" ref="H404:I405" si="121">H405</f>
        <v>46938.600000000006</v>
      </c>
      <c r="I404" s="43">
        <f t="shared" si="121"/>
        <v>30251.200000000001</v>
      </c>
      <c r="J404" s="24">
        <f t="shared" si="113"/>
        <v>-16687.400000000005</v>
      </c>
      <c r="K404" s="24">
        <f t="shared" si="114"/>
        <v>64.448449676811819</v>
      </c>
      <c r="L404" s="31"/>
      <c r="N404" s="27"/>
    </row>
    <row r="405" spans="1:14" s="26" customFormat="1" ht="12.75" customHeight="1">
      <c r="A405" s="1" t="s">
        <v>209</v>
      </c>
      <c r="B405" s="2" t="s">
        <v>34</v>
      </c>
      <c r="C405" s="2" t="s">
        <v>7</v>
      </c>
      <c r="D405" s="2" t="s">
        <v>6</v>
      </c>
      <c r="E405" s="3">
        <v>77000</v>
      </c>
      <c r="F405" s="11" t="s">
        <v>95</v>
      </c>
      <c r="G405" s="2"/>
      <c r="H405" s="43">
        <f t="shared" si="121"/>
        <v>46938.600000000006</v>
      </c>
      <c r="I405" s="43">
        <f t="shared" si="121"/>
        <v>30251.200000000001</v>
      </c>
      <c r="J405" s="24">
        <f t="shared" si="113"/>
        <v>-16687.400000000005</v>
      </c>
      <c r="K405" s="24">
        <f t="shared" si="114"/>
        <v>64.448449676811819</v>
      </c>
      <c r="L405" s="31"/>
      <c r="N405" s="27"/>
    </row>
    <row r="406" spans="1:14" s="26" customFormat="1" ht="25.5" customHeight="1">
      <c r="A406" s="1" t="s">
        <v>211</v>
      </c>
      <c r="B406" s="2" t="s">
        <v>34</v>
      </c>
      <c r="C406" s="2" t="s">
        <v>7</v>
      </c>
      <c r="D406" s="2" t="s">
        <v>6</v>
      </c>
      <c r="E406" s="3">
        <v>77200</v>
      </c>
      <c r="F406" s="11" t="s">
        <v>95</v>
      </c>
      <c r="G406" s="2"/>
      <c r="H406" s="43">
        <f>H407+H417+H427+H441+H445+H431+H449</f>
        <v>46938.600000000006</v>
      </c>
      <c r="I406" s="43">
        <f>I407+I417+I427+I441+I445+I431+I449</f>
        <v>30251.200000000001</v>
      </c>
      <c r="J406" s="24">
        <f t="shared" si="113"/>
        <v>-16687.400000000005</v>
      </c>
      <c r="K406" s="24">
        <f t="shared" si="114"/>
        <v>64.448449676811819</v>
      </c>
      <c r="L406" s="29"/>
      <c r="N406" s="30"/>
    </row>
    <row r="407" spans="1:14" s="26" customFormat="1" ht="25.5" customHeight="1">
      <c r="A407" s="1" t="s">
        <v>144</v>
      </c>
      <c r="B407" s="2" t="s">
        <v>34</v>
      </c>
      <c r="C407" s="2" t="s">
        <v>7</v>
      </c>
      <c r="D407" s="2" t="s">
        <v>6</v>
      </c>
      <c r="E407" s="3">
        <v>77201</v>
      </c>
      <c r="F407" s="11" t="s">
        <v>95</v>
      </c>
      <c r="G407" s="2"/>
      <c r="H407" s="43">
        <f>H408+H414+H411</f>
        <v>36546.400000000001</v>
      </c>
      <c r="I407" s="43">
        <f>I408+I414+I411</f>
        <v>24443.7</v>
      </c>
      <c r="J407" s="24">
        <f t="shared" si="113"/>
        <v>-12102.7</v>
      </c>
      <c r="K407" s="24">
        <f t="shared" si="114"/>
        <v>66.884015935906135</v>
      </c>
      <c r="L407" s="29"/>
      <c r="N407" s="30"/>
    </row>
    <row r="408" spans="1:14" s="26" customFormat="1" ht="25.5" customHeight="1">
      <c r="A408" s="1" t="s">
        <v>86</v>
      </c>
      <c r="B408" s="2" t="s">
        <v>34</v>
      </c>
      <c r="C408" s="2" t="s">
        <v>7</v>
      </c>
      <c r="D408" s="2" t="s">
        <v>6</v>
      </c>
      <c r="E408" s="3">
        <v>77201</v>
      </c>
      <c r="F408" s="11" t="s">
        <v>109</v>
      </c>
      <c r="G408" s="2"/>
      <c r="H408" s="43">
        <f t="shared" ref="H408:I409" si="122">H409</f>
        <v>4139.8</v>
      </c>
      <c r="I408" s="43">
        <f t="shared" si="122"/>
        <v>2632.3</v>
      </c>
      <c r="J408" s="24">
        <f t="shared" si="113"/>
        <v>-1507.5</v>
      </c>
      <c r="K408" s="24">
        <f t="shared" si="114"/>
        <v>63.585197352529107</v>
      </c>
      <c r="L408" s="29"/>
      <c r="N408" s="30"/>
    </row>
    <row r="409" spans="1:14" s="26" customFormat="1" ht="25.5" customHeight="1">
      <c r="A409" s="1" t="s">
        <v>76</v>
      </c>
      <c r="B409" s="2" t="s">
        <v>34</v>
      </c>
      <c r="C409" s="2" t="s">
        <v>7</v>
      </c>
      <c r="D409" s="2" t="s">
        <v>6</v>
      </c>
      <c r="E409" s="3">
        <v>77201</v>
      </c>
      <c r="F409" s="11" t="s">
        <v>109</v>
      </c>
      <c r="G409" s="2" t="s">
        <v>64</v>
      </c>
      <c r="H409" s="43">
        <f t="shared" si="122"/>
        <v>4139.8</v>
      </c>
      <c r="I409" s="43">
        <f t="shared" si="122"/>
        <v>2632.3</v>
      </c>
      <c r="J409" s="24">
        <f t="shared" si="113"/>
        <v>-1507.5</v>
      </c>
      <c r="K409" s="24">
        <f t="shared" si="114"/>
        <v>63.585197352529107</v>
      </c>
      <c r="L409" s="29"/>
      <c r="N409" s="30"/>
    </row>
    <row r="410" spans="1:14" s="26" customFormat="1" ht="12.75" customHeight="1">
      <c r="A410" s="1" t="s">
        <v>78</v>
      </c>
      <c r="B410" s="2" t="s">
        <v>34</v>
      </c>
      <c r="C410" s="2" t="s">
        <v>7</v>
      </c>
      <c r="D410" s="2" t="s">
        <v>6</v>
      </c>
      <c r="E410" s="3">
        <v>77201</v>
      </c>
      <c r="F410" s="11" t="s">
        <v>109</v>
      </c>
      <c r="G410" s="2" t="s">
        <v>65</v>
      </c>
      <c r="H410" s="72">
        <v>4139.8</v>
      </c>
      <c r="I410" s="7">
        <v>2632.3</v>
      </c>
      <c r="J410" s="24">
        <f t="shared" si="113"/>
        <v>-1507.5</v>
      </c>
      <c r="K410" s="24">
        <f t="shared" si="114"/>
        <v>63.585197352529107</v>
      </c>
      <c r="L410" s="29"/>
      <c r="N410" s="30"/>
    </row>
    <row r="411" spans="1:14" s="26" customFormat="1" ht="12.75" customHeight="1">
      <c r="A411" s="1" t="s">
        <v>158</v>
      </c>
      <c r="B411" s="2" t="s">
        <v>34</v>
      </c>
      <c r="C411" s="2" t="s">
        <v>7</v>
      </c>
      <c r="D411" s="2" t="s">
        <v>6</v>
      </c>
      <c r="E411" s="3">
        <v>77201</v>
      </c>
      <c r="F411" s="11" t="s">
        <v>115</v>
      </c>
      <c r="G411" s="2"/>
      <c r="H411" s="6">
        <f>H412</f>
        <v>532.5</v>
      </c>
      <c r="I411" s="6">
        <f>I412</f>
        <v>532.5</v>
      </c>
      <c r="J411" s="24">
        <f t="shared" ref="J411:J413" si="123">I411-H411</f>
        <v>0</v>
      </c>
      <c r="K411" s="24">
        <f t="shared" ref="K411:K413" si="124">I411/H411*100</f>
        <v>100</v>
      </c>
      <c r="L411" s="29"/>
      <c r="N411" s="30"/>
    </row>
    <row r="412" spans="1:14" s="26" customFormat="1" ht="12.75" customHeight="1">
      <c r="A412" s="1" t="s">
        <v>76</v>
      </c>
      <c r="B412" s="2" t="s">
        <v>34</v>
      </c>
      <c r="C412" s="2" t="s">
        <v>7</v>
      </c>
      <c r="D412" s="2" t="s">
        <v>6</v>
      </c>
      <c r="E412" s="3">
        <v>77201</v>
      </c>
      <c r="F412" s="11" t="s">
        <v>115</v>
      </c>
      <c r="G412" s="2" t="s">
        <v>64</v>
      </c>
      <c r="H412" s="6">
        <f>H413</f>
        <v>532.5</v>
      </c>
      <c r="I412" s="6">
        <f>I413</f>
        <v>532.5</v>
      </c>
      <c r="J412" s="24">
        <f t="shared" si="123"/>
        <v>0</v>
      </c>
      <c r="K412" s="24">
        <f t="shared" si="124"/>
        <v>100</v>
      </c>
      <c r="L412" s="29"/>
      <c r="N412" s="30"/>
    </row>
    <row r="413" spans="1:14" s="26" customFormat="1" ht="12.75" customHeight="1">
      <c r="A413" s="69" t="s">
        <v>78</v>
      </c>
      <c r="B413" s="2" t="s">
        <v>34</v>
      </c>
      <c r="C413" s="2" t="s">
        <v>7</v>
      </c>
      <c r="D413" s="2" t="s">
        <v>6</v>
      </c>
      <c r="E413" s="3">
        <v>77201</v>
      </c>
      <c r="F413" s="11" t="s">
        <v>115</v>
      </c>
      <c r="G413" s="2" t="s">
        <v>65</v>
      </c>
      <c r="H413" s="7">
        <v>532.5</v>
      </c>
      <c r="I413" s="7">
        <v>532.5</v>
      </c>
      <c r="J413" s="24">
        <f t="shared" si="123"/>
        <v>0</v>
      </c>
      <c r="K413" s="24">
        <f t="shared" si="124"/>
        <v>100</v>
      </c>
      <c r="L413" s="29"/>
      <c r="N413" s="30"/>
    </row>
    <row r="414" spans="1:14" s="26" customFormat="1" ht="25.5" customHeight="1">
      <c r="A414" s="1" t="s">
        <v>196</v>
      </c>
      <c r="B414" s="2" t="s">
        <v>34</v>
      </c>
      <c r="C414" s="2" t="s">
        <v>7</v>
      </c>
      <c r="D414" s="2" t="s">
        <v>6</v>
      </c>
      <c r="E414" s="3">
        <v>77201</v>
      </c>
      <c r="F414" s="3">
        <v>77000</v>
      </c>
      <c r="G414" s="2"/>
      <c r="H414" s="43">
        <f t="shared" ref="H414:I415" si="125">H415</f>
        <v>31874.1</v>
      </c>
      <c r="I414" s="43">
        <f t="shared" si="125"/>
        <v>21278.9</v>
      </c>
      <c r="J414" s="24">
        <f t="shared" si="113"/>
        <v>-10595.199999999997</v>
      </c>
      <c r="K414" s="24">
        <f t="shared" si="114"/>
        <v>66.759218299497093</v>
      </c>
      <c r="L414" s="29"/>
      <c r="N414" s="30"/>
    </row>
    <row r="415" spans="1:14" s="26" customFormat="1" ht="25.5" customHeight="1">
      <c r="A415" s="1" t="s">
        <v>76</v>
      </c>
      <c r="B415" s="2" t="s">
        <v>34</v>
      </c>
      <c r="C415" s="2" t="s">
        <v>7</v>
      </c>
      <c r="D415" s="2" t="s">
        <v>6</v>
      </c>
      <c r="E415" s="3">
        <v>77201</v>
      </c>
      <c r="F415" s="3">
        <v>77000</v>
      </c>
      <c r="G415" s="2" t="s">
        <v>64</v>
      </c>
      <c r="H415" s="43">
        <f t="shared" si="125"/>
        <v>31874.1</v>
      </c>
      <c r="I415" s="43">
        <f t="shared" si="125"/>
        <v>21278.9</v>
      </c>
      <c r="J415" s="24">
        <f t="shared" si="113"/>
        <v>-10595.199999999997</v>
      </c>
      <c r="K415" s="24">
        <f t="shared" si="114"/>
        <v>66.759218299497093</v>
      </c>
      <c r="L415" s="25"/>
      <c r="N415" s="27"/>
    </row>
    <row r="416" spans="1:14" s="26" customFormat="1" ht="12.75" customHeight="1">
      <c r="A416" s="1" t="s">
        <v>78</v>
      </c>
      <c r="B416" s="2" t="s">
        <v>34</v>
      </c>
      <c r="C416" s="2" t="s">
        <v>7</v>
      </c>
      <c r="D416" s="2" t="s">
        <v>6</v>
      </c>
      <c r="E416" s="3">
        <v>77201</v>
      </c>
      <c r="F416" s="3">
        <v>77000</v>
      </c>
      <c r="G416" s="2" t="s">
        <v>65</v>
      </c>
      <c r="H416" s="72">
        <v>31874.1</v>
      </c>
      <c r="I416" s="7">
        <v>21278.9</v>
      </c>
      <c r="J416" s="24">
        <f t="shared" si="113"/>
        <v>-10595.199999999997</v>
      </c>
      <c r="K416" s="24">
        <f t="shared" si="114"/>
        <v>66.759218299497093</v>
      </c>
      <c r="L416" s="29"/>
      <c r="M416" s="26" t="s">
        <v>125</v>
      </c>
      <c r="N416" s="30"/>
    </row>
    <row r="417" spans="1:14" s="26" customFormat="1" ht="12.75" customHeight="1">
      <c r="A417" s="1" t="s">
        <v>114</v>
      </c>
      <c r="B417" s="2" t="s">
        <v>34</v>
      </c>
      <c r="C417" s="2" t="s">
        <v>7</v>
      </c>
      <c r="D417" s="2" t="s">
        <v>6</v>
      </c>
      <c r="E417" s="3">
        <v>77202</v>
      </c>
      <c r="F417" s="11" t="s">
        <v>95</v>
      </c>
      <c r="G417" s="2"/>
      <c r="H417" s="43">
        <f>H418+H424+H421</f>
        <v>1644.4</v>
      </c>
      <c r="I417" s="43">
        <f>I418+I424+I421</f>
        <v>751.8</v>
      </c>
      <c r="J417" s="24">
        <f t="shared" si="113"/>
        <v>-892.60000000000014</v>
      </c>
      <c r="K417" s="24">
        <f t="shared" si="114"/>
        <v>45.718803210897583</v>
      </c>
      <c r="L417" s="29"/>
      <c r="N417" s="30"/>
    </row>
    <row r="418" spans="1:14" s="26" customFormat="1" ht="51" customHeight="1">
      <c r="A418" s="1" t="s">
        <v>84</v>
      </c>
      <c r="B418" s="2" t="s">
        <v>34</v>
      </c>
      <c r="C418" s="2" t="s">
        <v>7</v>
      </c>
      <c r="D418" s="2" t="s">
        <v>6</v>
      </c>
      <c r="E418" s="3">
        <v>77202</v>
      </c>
      <c r="F418" s="3">
        <v>77200</v>
      </c>
      <c r="G418" s="2"/>
      <c r="H418" s="43">
        <f t="shared" ref="H418:I419" si="126">H419</f>
        <v>759.9</v>
      </c>
      <c r="I418" s="43">
        <f t="shared" si="126"/>
        <v>502.7</v>
      </c>
      <c r="J418" s="24">
        <f t="shared" si="113"/>
        <v>-257.2</v>
      </c>
      <c r="K418" s="24">
        <f t="shared" si="114"/>
        <v>66.153441242268713</v>
      </c>
      <c r="L418" s="31">
        <v>80100</v>
      </c>
      <c r="M418" s="26" t="s">
        <v>126</v>
      </c>
      <c r="N418" s="27"/>
    </row>
    <row r="419" spans="1:14" s="26" customFormat="1" ht="25.5" customHeight="1">
      <c r="A419" s="1" t="s">
        <v>76</v>
      </c>
      <c r="B419" s="2" t="s">
        <v>34</v>
      </c>
      <c r="C419" s="2" t="s">
        <v>7</v>
      </c>
      <c r="D419" s="2" t="s">
        <v>6</v>
      </c>
      <c r="E419" s="3">
        <v>77202</v>
      </c>
      <c r="F419" s="3">
        <v>77200</v>
      </c>
      <c r="G419" s="2" t="s">
        <v>64</v>
      </c>
      <c r="H419" s="43">
        <f t="shared" si="126"/>
        <v>759.9</v>
      </c>
      <c r="I419" s="43">
        <f t="shared" si="126"/>
        <v>502.7</v>
      </c>
      <c r="J419" s="24">
        <f t="shared" si="113"/>
        <v>-257.2</v>
      </c>
      <c r="K419" s="24">
        <f t="shared" si="114"/>
        <v>66.153441242268713</v>
      </c>
      <c r="L419" s="29"/>
      <c r="N419" s="27"/>
    </row>
    <row r="420" spans="1:14" s="26" customFormat="1" ht="12.75" customHeight="1">
      <c r="A420" s="1" t="s">
        <v>78</v>
      </c>
      <c r="B420" s="2" t="s">
        <v>34</v>
      </c>
      <c r="C420" s="2" t="s">
        <v>7</v>
      </c>
      <c r="D420" s="2" t="s">
        <v>6</v>
      </c>
      <c r="E420" s="3">
        <v>77202</v>
      </c>
      <c r="F420" s="3">
        <v>77200</v>
      </c>
      <c r="G420" s="2" t="s">
        <v>65</v>
      </c>
      <c r="H420" s="7">
        <v>759.9</v>
      </c>
      <c r="I420" s="7">
        <v>502.7</v>
      </c>
      <c r="J420" s="24">
        <f t="shared" si="113"/>
        <v>-257.2</v>
      </c>
      <c r="K420" s="24">
        <f t="shared" si="114"/>
        <v>66.153441242268713</v>
      </c>
      <c r="L420" s="29"/>
      <c r="M420" s="26" t="s">
        <v>125</v>
      </c>
      <c r="N420" s="30"/>
    </row>
    <row r="421" spans="1:14" s="26" customFormat="1" ht="12.75" customHeight="1">
      <c r="A421" s="48" t="s">
        <v>307</v>
      </c>
      <c r="B421" s="2" t="s">
        <v>34</v>
      </c>
      <c r="C421" s="2" t="s">
        <v>7</v>
      </c>
      <c r="D421" s="2" t="s">
        <v>6</v>
      </c>
      <c r="E421" s="3">
        <v>77202</v>
      </c>
      <c r="F421" s="3">
        <v>77160</v>
      </c>
      <c r="G421" s="2"/>
      <c r="H421" s="6">
        <f>H422</f>
        <v>392.1</v>
      </c>
      <c r="I421" s="6">
        <f>I422</f>
        <v>0</v>
      </c>
      <c r="J421" s="24">
        <f t="shared" ref="J421:J423" si="127">I421-H421</f>
        <v>-392.1</v>
      </c>
      <c r="K421" s="24">
        <f t="shared" ref="K421:K423" si="128">I421/H421*100</f>
        <v>0</v>
      </c>
      <c r="L421" s="29"/>
      <c r="N421" s="30"/>
    </row>
    <row r="422" spans="1:14" s="26" customFormat="1" ht="12.75" customHeight="1">
      <c r="A422" s="1" t="s">
        <v>76</v>
      </c>
      <c r="B422" s="2" t="s">
        <v>34</v>
      </c>
      <c r="C422" s="2" t="s">
        <v>7</v>
      </c>
      <c r="D422" s="2" t="s">
        <v>6</v>
      </c>
      <c r="E422" s="3">
        <v>77202</v>
      </c>
      <c r="F422" s="3">
        <v>77160</v>
      </c>
      <c r="G422" s="2" t="s">
        <v>64</v>
      </c>
      <c r="H422" s="6">
        <f>H423</f>
        <v>392.1</v>
      </c>
      <c r="I422" s="6">
        <f>I423</f>
        <v>0</v>
      </c>
      <c r="J422" s="24">
        <f t="shared" si="127"/>
        <v>-392.1</v>
      </c>
      <c r="K422" s="24">
        <f t="shared" si="128"/>
        <v>0</v>
      </c>
      <c r="L422" s="29"/>
      <c r="N422" s="30"/>
    </row>
    <row r="423" spans="1:14" s="26" customFormat="1" ht="12.75" customHeight="1">
      <c r="A423" s="1" t="s">
        <v>78</v>
      </c>
      <c r="B423" s="2" t="s">
        <v>34</v>
      </c>
      <c r="C423" s="2" t="s">
        <v>7</v>
      </c>
      <c r="D423" s="2" t="s">
        <v>6</v>
      </c>
      <c r="E423" s="3">
        <v>77202</v>
      </c>
      <c r="F423" s="3">
        <v>77160</v>
      </c>
      <c r="G423" s="2" t="s">
        <v>65</v>
      </c>
      <c r="H423" s="7">
        <v>392.1</v>
      </c>
      <c r="I423" s="7">
        <v>0</v>
      </c>
      <c r="J423" s="24">
        <f t="shared" si="127"/>
        <v>-392.1</v>
      </c>
      <c r="K423" s="24">
        <f t="shared" si="128"/>
        <v>0</v>
      </c>
      <c r="L423" s="29"/>
      <c r="N423" s="30"/>
    </row>
    <row r="424" spans="1:14" s="26" customFormat="1" ht="51" customHeight="1">
      <c r="A424" s="1" t="s">
        <v>127</v>
      </c>
      <c r="B424" s="2" t="s">
        <v>34</v>
      </c>
      <c r="C424" s="2" t="s">
        <v>7</v>
      </c>
      <c r="D424" s="2" t="s">
        <v>6</v>
      </c>
      <c r="E424" s="3">
        <v>77202</v>
      </c>
      <c r="F424" s="3">
        <v>77270</v>
      </c>
      <c r="G424" s="2"/>
      <c r="H424" s="43">
        <f t="shared" ref="H424:I425" si="129">H425</f>
        <v>492.4</v>
      </c>
      <c r="I424" s="43">
        <f t="shared" si="129"/>
        <v>249.1</v>
      </c>
      <c r="J424" s="24">
        <f t="shared" si="113"/>
        <v>-243.29999999999998</v>
      </c>
      <c r="K424" s="24">
        <f t="shared" si="114"/>
        <v>50.588952071486595</v>
      </c>
      <c r="L424" s="29"/>
      <c r="N424" s="30"/>
    </row>
    <row r="425" spans="1:14" s="26" customFormat="1" ht="25.5" customHeight="1">
      <c r="A425" s="1" t="s">
        <v>76</v>
      </c>
      <c r="B425" s="2" t="s">
        <v>34</v>
      </c>
      <c r="C425" s="2" t="s">
        <v>7</v>
      </c>
      <c r="D425" s="2" t="s">
        <v>6</v>
      </c>
      <c r="E425" s="3">
        <v>77202</v>
      </c>
      <c r="F425" s="3">
        <v>77270</v>
      </c>
      <c r="G425" s="2" t="s">
        <v>64</v>
      </c>
      <c r="H425" s="43">
        <f t="shared" si="129"/>
        <v>492.4</v>
      </c>
      <c r="I425" s="43">
        <f t="shared" si="129"/>
        <v>249.1</v>
      </c>
      <c r="J425" s="24">
        <f t="shared" si="113"/>
        <v>-243.29999999999998</v>
      </c>
      <c r="K425" s="24">
        <f t="shared" si="114"/>
        <v>50.588952071486595</v>
      </c>
      <c r="L425" s="31"/>
      <c r="M425" s="26" t="s">
        <v>126</v>
      </c>
      <c r="N425" s="27"/>
    </row>
    <row r="426" spans="1:14" s="26" customFormat="1" ht="12.75" customHeight="1">
      <c r="A426" s="1" t="s">
        <v>78</v>
      </c>
      <c r="B426" s="2" t="s">
        <v>34</v>
      </c>
      <c r="C426" s="2" t="s">
        <v>7</v>
      </c>
      <c r="D426" s="2" t="s">
        <v>6</v>
      </c>
      <c r="E426" s="3">
        <v>77202</v>
      </c>
      <c r="F426" s="3">
        <v>77270</v>
      </c>
      <c r="G426" s="2" t="s">
        <v>65</v>
      </c>
      <c r="H426" s="72">
        <v>492.4</v>
      </c>
      <c r="I426" s="7">
        <v>249.1</v>
      </c>
      <c r="J426" s="24">
        <f t="shared" si="113"/>
        <v>-243.29999999999998</v>
      </c>
      <c r="K426" s="24">
        <f t="shared" si="114"/>
        <v>50.588952071486595</v>
      </c>
      <c r="L426" s="29"/>
      <c r="N426" s="27"/>
    </row>
    <row r="427" spans="1:14" s="26" customFormat="1" ht="25.5" customHeight="1">
      <c r="A427" s="56" t="s">
        <v>146</v>
      </c>
      <c r="B427" s="2" t="s">
        <v>34</v>
      </c>
      <c r="C427" s="2" t="s">
        <v>7</v>
      </c>
      <c r="D427" s="2" t="s">
        <v>6</v>
      </c>
      <c r="E427" s="3">
        <v>77205</v>
      </c>
      <c r="F427" s="11" t="s">
        <v>95</v>
      </c>
      <c r="G427" s="2"/>
      <c r="H427" s="43">
        <f t="shared" ref="H427:I429" si="130">H428</f>
        <v>267.5</v>
      </c>
      <c r="I427" s="43">
        <f t="shared" si="130"/>
        <v>90.2</v>
      </c>
      <c r="J427" s="24">
        <f t="shared" si="113"/>
        <v>-177.3</v>
      </c>
      <c r="K427" s="24">
        <f t="shared" si="114"/>
        <v>33.719626168224295</v>
      </c>
      <c r="L427" s="29"/>
      <c r="N427" s="27"/>
    </row>
    <row r="428" spans="1:14" s="26" customFormat="1" ht="12.75" customHeight="1">
      <c r="A428" s="56" t="s">
        <v>145</v>
      </c>
      <c r="B428" s="2" t="s">
        <v>34</v>
      </c>
      <c r="C428" s="2" t="s">
        <v>7</v>
      </c>
      <c r="D428" s="2" t="s">
        <v>6</v>
      </c>
      <c r="E428" s="3">
        <v>77205</v>
      </c>
      <c r="F428" s="3">
        <v>99170</v>
      </c>
      <c r="G428" s="2"/>
      <c r="H428" s="43">
        <f t="shared" si="130"/>
        <v>267.5</v>
      </c>
      <c r="I428" s="43">
        <f t="shared" si="130"/>
        <v>90.2</v>
      </c>
      <c r="J428" s="24">
        <f t="shared" si="113"/>
        <v>-177.3</v>
      </c>
      <c r="K428" s="24">
        <f t="shared" si="114"/>
        <v>33.719626168224295</v>
      </c>
      <c r="L428" s="31"/>
      <c r="N428" s="27"/>
    </row>
    <row r="429" spans="1:14" s="26" customFormat="1" ht="12.75" customHeight="1">
      <c r="A429" s="1" t="s">
        <v>55</v>
      </c>
      <c r="B429" s="2" t="s">
        <v>34</v>
      </c>
      <c r="C429" s="2" t="s">
        <v>7</v>
      </c>
      <c r="D429" s="2" t="s">
        <v>6</v>
      </c>
      <c r="E429" s="3">
        <v>77205</v>
      </c>
      <c r="F429" s="3">
        <v>99170</v>
      </c>
      <c r="G429" s="2" t="s">
        <v>54</v>
      </c>
      <c r="H429" s="43">
        <f t="shared" si="130"/>
        <v>267.5</v>
      </c>
      <c r="I429" s="43">
        <f>I430</f>
        <v>90.2</v>
      </c>
      <c r="J429" s="24">
        <f t="shared" si="113"/>
        <v>-177.3</v>
      </c>
      <c r="K429" s="24">
        <f t="shared" si="114"/>
        <v>33.719626168224295</v>
      </c>
      <c r="L429" s="29"/>
      <c r="N429" s="30"/>
    </row>
    <row r="430" spans="1:14" s="26" customFormat="1" ht="25.5" customHeight="1">
      <c r="A430" s="1" t="s">
        <v>56</v>
      </c>
      <c r="B430" s="2" t="s">
        <v>34</v>
      </c>
      <c r="C430" s="2" t="s">
        <v>7</v>
      </c>
      <c r="D430" s="2" t="s">
        <v>6</v>
      </c>
      <c r="E430" s="3">
        <v>77205</v>
      </c>
      <c r="F430" s="3">
        <v>99170</v>
      </c>
      <c r="G430" s="2" t="s">
        <v>17</v>
      </c>
      <c r="H430" s="72">
        <v>267.5</v>
      </c>
      <c r="I430" s="7">
        <v>90.2</v>
      </c>
      <c r="J430" s="24">
        <f t="shared" si="113"/>
        <v>-177.3</v>
      </c>
      <c r="K430" s="24">
        <f t="shared" si="114"/>
        <v>33.719626168224295</v>
      </c>
      <c r="L430" s="29"/>
      <c r="N430" s="30"/>
    </row>
    <row r="431" spans="1:14" s="26" customFormat="1" ht="25.5" customHeight="1">
      <c r="A431" s="56" t="s">
        <v>264</v>
      </c>
      <c r="B431" s="2" t="s">
        <v>34</v>
      </c>
      <c r="C431" s="2" t="s">
        <v>7</v>
      </c>
      <c r="D431" s="2" t="s">
        <v>6</v>
      </c>
      <c r="E431" s="3">
        <v>77206</v>
      </c>
      <c r="F431" s="11" t="s">
        <v>95</v>
      </c>
      <c r="G431" s="2"/>
      <c r="H431" s="6">
        <f>H432+H435+H438</f>
        <v>1381</v>
      </c>
      <c r="I431" s="6">
        <f>I432+I435+I438</f>
        <v>841.8</v>
      </c>
      <c r="J431" s="24">
        <f t="shared" si="113"/>
        <v>-539.20000000000005</v>
      </c>
      <c r="K431" s="24">
        <f t="shared" si="114"/>
        <v>60.955829109341053</v>
      </c>
      <c r="L431" s="29"/>
      <c r="N431" s="30"/>
    </row>
    <row r="432" spans="1:14" s="26" customFormat="1" ht="25.5" customHeight="1">
      <c r="A432" s="1" t="s">
        <v>238</v>
      </c>
      <c r="B432" s="2" t="s">
        <v>34</v>
      </c>
      <c r="C432" s="2" t="s">
        <v>7</v>
      </c>
      <c r="D432" s="2" t="s">
        <v>6</v>
      </c>
      <c r="E432" s="3">
        <v>77206</v>
      </c>
      <c r="F432" s="11" t="s">
        <v>261</v>
      </c>
      <c r="G432" s="2"/>
      <c r="H432" s="6">
        <f>H433</f>
        <v>639</v>
      </c>
      <c r="I432" s="6">
        <f>I433</f>
        <v>438.5</v>
      </c>
      <c r="J432" s="24">
        <f t="shared" si="113"/>
        <v>-200.5</v>
      </c>
      <c r="K432" s="24">
        <f t="shared" si="114"/>
        <v>68.622848200312987</v>
      </c>
      <c r="L432" s="60"/>
      <c r="N432" s="27"/>
    </row>
    <row r="433" spans="1:14" s="26" customFormat="1" ht="25.5" customHeight="1">
      <c r="A433" s="1" t="s">
        <v>265</v>
      </c>
      <c r="B433" s="2" t="s">
        <v>34</v>
      </c>
      <c r="C433" s="2" t="s">
        <v>7</v>
      </c>
      <c r="D433" s="2" t="s">
        <v>6</v>
      </c>
      <c r="E433" s="3">
        <v>77206</v>
      </c>
      <c r="F433" s="11" t="s">
        <v>261</v>
      </c>
      <c r="G433" s="2" t="s">
        <v>64</v>
      </c>
      <c r="H433" s="6">
        <f>H434</f>
        <v>639</v>
      </c>
      <c r="I433" s="58">
        <f>I434</f>
        <v>438.5</v>
      </c>
      <c r="J433" s="24">
        <f t="shared" si="113"/>
        <v>-200.5</v>
      </c>
      <c r="K433" s="24">
        <f t="shared" si="114"/>
        <v>68.622848200312987</v>
      </c>
      <c r="L433" s="60"/>
      <c r="N433" s="27"/>
    </row>
    <row r="434" spans="1:14" s="26" customFormat="1" ht="12.75" customHeight="1">
      <c r="A434" s="1" t="s">
        <v>76</v>
      </c>
      <c r="B434" s="2" t="s">
        <v>34</v>
      </c>
      <c r="C434" s="2" t="s">
        <v>7</v>
      </c>
      <c r="D434" s="2" t="s">
        <v>6</v>
      </c>
      <c r="E434" s="3">
        <v>77206</v>
      </c>
      <c r="F434" s="11" t="s">
        <v>261</v>
      </c>
      <c r="G434" s="2" t="s">
        <v>65</v>
      </c>
      <c r="H434" s="72">
        <v>639</v>
      </c>
      <c r="I434" s="7">
        <v>438.5</v>
      </c>
      <c r="J434" s="24">
        <f t="shared" si="113"/>
        <v>-200.5</v>
      </c>
      <c r="K434" s="24">
        <f t="shared" si="114"/>
        <v>68.622848200312987</v>
      </c>
      <c r="L434" s="60"/>
      <c r="N434" s="27"/>
    </row>
    <row r="435" spans="1:14" s="26" customFormat="1" ht="51" customHeight="1">
      <c r="A435" s="1" t="s">
        <v>266</v>
      </c>
      <c r="B435" s="2" t="s">
        <v>34</v>
      </c>
      <c r="C435" s="2" t="s">
        <v>7</v>
      </c>
      <c r="D435" s="2" t="s">
        <v>6</v>
      </c>
      <c r="E435" s="3">
        <v>77206</v>
      </c>
      <c r="F435" s="11" t="s">
        <v>267</v>
      </c>
      <c r="G435" s="2"/>
      <c r="H435" s="6">
        <f>H436</f>
        <v>639</v>
      </c>
      <c r="I435" s="58">
        <f>I436</f>
        <v>403.3</v>
      </c>
      <c r="J435" s="24">
        <f t="shared" si="113"/>
        <v>-235.7</v>
      </c>
      <c r="K435" s="24">
        <f t="shared" si="114"/>
        <v>63.114241001564949</v>
      </c>
      <c r="L435" s="60"/>
      <c r="N435" s="27"/>
    </row>
    <row r="436" spans="1:14" s="26" customFormat="1" ht="25.5" customHeight="1">
      <c r="A436" s="1" t="s">
        <v>76</v>
      </c>
      <c r="B436" s="2" t="s">
        <v>34</v>
      </c>
      <c r="C436" s="2" t="s">
        <v>7</v>
      </c>
      <c r="D436" s="2" t="s">
        <v>6</v>
      </c>
      <c r="E436" s="3">
        <v>77206</v>
      </c>
      <c r="F436" s="11" t="s">
        <v>267</v>
      </c>
      <c r="G436" s="2" t="s">
        <v>64</v>
      </c>
      <c r="H436" s="6">
        <f>H437</f>
        <v>639</v>
      </c>
      <c r="I436" s="58">
        <f>I437</f>
        <v>403.3</v>
      </c>
      <c r="J436" s="24">
        <f t="shared" si="113"/>
        <v>-235.7</v>
      </c>
      <c r="K436" s="24">
        <f t="shared" si="114"/>
        <v>63.114241001564949</v>
      </c>
      <c r="L436" s="60"/>
      <c r="N436" s="27"/>
    </row>
    <row r="437" spans="1:14" s="26" customFormat="1" ht="12.75" customHeight="1">
      <c r="A437" s="1" t="s">
        <v>78</v>
      </c>
      <c r="B437" s="2" t="s">
        <v>34</v>
      </c>
      <c r="C437" s="2" t="s">
        <v>7</v>
      </c>
      <c r="D437" s="2" t="s">
        <v>6</v>
      </c>
      <c r="E437" s="3">
        <v>77206</v>
      </c>
      <c r="F437" s="11" t="s">
        <v>267</v>
      </c>
      <c r="G437" s="2" t="s">
        <v>65</v>
      </c>
      <c r="H437" s="72">
        <v>639</v>
      </c>
      <c r="I437" s="7">
        <v>403.3</v>
      </c>
      <c r="J437" s="24">
        <f t="shared" si="113"/>
        <v>-235.7</v>
      </c>
      <c r="K437" s="24">
        <f t="shared" si="114"/>
        <v>63.114241001564949</v>
      </c>
      <c r="L437" s="60"/>
      <c r="N437" s="27"/>
    </row>
    <row r="438" spans="1:14" s="26" customFormat="1" ht="12.75" customHeight="1">
      <c r="A438" s="1" t="s">
        <v>336</v>
      </c>
      <c r="B438" s="2" t="s">
        <v>34</v>
      </c>
      <c r="C438" s="2" t="s">
        <v>7</v>
      </c>
      <c r="D438" s="2" t="s">
        <v>6</v>
      </c>
      <c r="E438" s="3">
        <v>77206</v>
      </c>
      <c r="F438" s="11" t="s">
        <v>337</v>
      </c>
      <c r="G438" s="2"/>
      <c r="H438" s="6">
        <f>H439</f>
        <v>103</v>
      </c>
      <c r="I438" s="6">
        <f>I439</f>
        <v>0</v>
      </c>
      <c r="J438" s="24">
        <f t="shared" ref="J438:J440" si="131">I438-H438</f>
        <v>-103</v>
      </c>
      <c r="K438" s="24">
        <f t="shared" ref="K438:K440" si="132">I438/H438*100</f>
        <v>0</v>
      </c>
      <c r="L438" s="60"/>
      <c r="N438" s="27"/>
    </row>
    <row r="439" spans="1:14" s="26" customFormat="1" ht="12.75" customHeight="1">
      <c r="A439" s="1" t="s">
        <v>338</v>
      </c>
      <c r="B439" s="2" t="s">
        <v>34</v>
      </c>
      <c r="C439" s="2" t="s">
        <v>7</v>
      </c>
      <c r="D439" s="2" t="s">
        <v>6</v>
      </c>
      <c r="E439" s="3">
        <v>77206</v>
      </c>
      <c r="F439" s="11" t="s">
        <v>337</v>
      </c>
      <c r="G439" s="2" t="s">
        <v>64</v>
      </c>
      <c r="H439" s="6">
        <f>H440</f>
        <v>103</v>
      </c>
      <c r="I439" s="6">
        <f>I440</f>
        <v>0</v>
      </c>
      <c r="J439" s="24">
        <f t="shared" si="131"/>
        <v>-103</v>
      </c>
      <c r="K439" s="24">
        <f t="shared" si="132"/>
        <v>0</v>
      </c>
      <c r="L439" s="60"/>
      <c r="N439" s="27"/>
    </row>
    <row r="440" spans="1:14" s="26" customFormat="1" ht="12.75" customHeight="1">
      <c r="A440" s="69" t="s">
        <v>78</v>
      </c>
      <c r="B440" s="2" t="s">
        <v>34</v>
      </c>
      <c r="C440" s="2" t="s">
        <v>7</v>
      </c>
      <c r="D440" s="2" t="s">
        <v>6</v>
      </c>
      <c r="E440" s="3">
        <v>77206</v>
      </c>
      <c r="F440" s="11" t="s">
        <v>337</v>
      </c>
      <c r="G440" s="2" t="s">
        <v>65</v>
      </c>
      <c r="H440" s="7">
        <f>53.3+49.7</f>
        <v>103</v>
      </c>
      <c r="I440" s="7">
        <v>0</v>
      </c>
      <c r="J440" s="24">
        <f t="shared" si="131"/>
        <v>-103</v>
      </c>
      <c r="K440" s="24">
        <f t="shared" si="132"/>
        <v>0</v>
      </c>
      <c r="L440" s="60"/>
      <c r="N440" s="27"/>
    </row>
    <row r="441" spans="1:14" s="26" customFormat="1" ht="38.25" customHeight="1">
      <c r="A441" s="1" t="s">
        <v>226</v>
      </c>
      <c r="B441" s="2" t="s">
        <v>34</v>
      </c>
      <c r="C441" s="2" t="s">
        <v>7</v>
      </c>
      <c r="D441" s="2" t="s">
        <v>6</v>
      </c>
      <c r="E441" s="3">
        <v>77207</v>
      </c>
      <c r="F441" s="11" t="s">
        <v>95</v>
      </c>
      <c r="G441" s="2"/>
      <c r="H441" s="6">
        <f t="shared" ref="H441:I443" si="133">H442</f>
        <v>1968.9</v>
      </c>
      <c r="I441" s="6">
        <f t="shared" si="133"/>
        <v>1464.8</v>
      </c>
      <c r="J441" s="24">
        <f t="shared" si="113"/>
        <v>-504.10000000000014</v>
      </c>
      <c r="K441" s="24">
        <f t="shared" si="114"/>
        <v>74.396871349484471</v>
      </c>
      <c r="L441" s="60"/>
      <c r="N441" s="27"/>
    </row>
    <row r="442" spans="1:14" s="26" customFormat="1" ht="38.25" customHeight="1">
      <c r="A442" s="1" t="s">
        <v>224</v>
      </c>
      <c r="B442" s="2" t="s">
        <v>34</v>
      </c>
      <c r="C442" s="2" t="s">
        <v>7</v>
      </c>
      <c r="D442" s="2" t="s">
        <v>6</v>
      </c>
      <c r="E442" s="3">
        <v>77207</v>
      </c>
      <c r="F442" s="3" t="s">
        <v>222</v>
      </c>
      <c r="G442" s="2"/>
      <c r="H442" s="6">
        <f t="shared" si="133"/>
        <v>1968.9</v>
      </c>
      <c r="I442" s="6">
        <f t="shared" si="133"/>
        <v>1464.8</v>
      </c>
      <c r="J442" s="24">
        <f t="shared" si="113"/>
        <v>-504.10000000000014</v>
      </c>
      <c r="K442" s="24">
        <f t="shared" si="114"/>
        <v>74.396871349484471</v>
      </c>
      <c r="L442" s="60"/>
      <c r="N442" s="27"/>
    </row>
    <row r="443" spans="1:14" s="26" customFormat="1" ht="25.5" customHeight="1">
      <c r="A443" s="1" t="s">
        <v>76</v>
      </c>
      <c r="B443" s="2" t="s">
        <v>34</v>
      </c>
      <c r="C443" s="2" t="s">
        <v>7</v>
      </c>
      <c r="D443" s="2" t="s">
        <v>6</v>
      </c>
      <c r="E443" s="3">
        <v>77207</v>
      </c>
      <c r="F443" s="3" t="s">
        <v>222</v>
      </c>
      <c r="G443" s="2" t="s">
        <v>64</v>
      </c>
      <c r="H443" s="6">
        <f t="shared" si="133"/>
        <v>1968.9</v>
      </c>
      <c r="I443" s="6">
        <f t="shared" si="133"/>
        <v>1464.8</v>
      </c>
      <c r="J443" s="24">
        <f t="shared" si="113"/>
        <v>-504.10000000000014</v>
      </c>
      <c r="K443" s="24">
        <f t="shared" si="114"/>
        <v>74.396871349484471</v>
      </c>
      <c r="L443" s="31"/>
      <c r="N443" s="27"/>
    </row>
    <row r="444" spans="1:14" s="26" customFormat="1" ht="42" customHeight="1">
      <c r="A444" s="1" t="s">
        <v>78</v>
      </c>
      <c r="B444" s="2" t="s">
        <v>34</v>
      </c>
      <c r="C444" s="2" t="s">
        <v>7</v>
      </c>
      <c r="D444" s="2" t="s">
        <v>6</v>
      </c>
      <c r="E444" s="3">
        <v>77207</v>
      </c>
      <c r="F444" s="3" t="s">
        <v>222</v>
      </c>
      <c r="G444" s="2" t="s">
        <v>65</v>
      </c>
      <c r="H444" s="72">
        <v>1968.9</v>
      </c>
      <c r="I444" s="7">
        <v>1464.8</v>
      </c>
      <c r="J444" s="24">
        <f t="shared" si="113"/>
        <v>-504.10000000000014</v>
      </c>
      <c r="K444" s="24">
        <f t="shared" si="114"/>
        <v>74.396871349484471</v>
      </c>
      <c r="L444" s="31"/>
      <c r="N444" s="27"/>
    </row>
    <row r="445" spans="1:14" s="26" customFormat="1" ht="38.25" customHeight="1">
      <c r="A445" s="1" t="s">
        <v>225</v>
      </c>
      <c r="B445" s="2" t="s">
        <v>34</v>
      </c>
      <c r="C445" s="2" t="s">
        <v>7</v>
      </c>
      <c r="D445" s="2" t="s">
        <v>6</v>
      </c>
      <c r="E445" s="3">
        <v>77208</v>
      </c>
      <c r="F445" s="11" t="s">
        <v>95</v>
      </c>
      <c r="G445" s="2"/>
      <c r="H445" s="6">
        <f t="shared" ref="H445:I447" si="134">H446</f>
        <v>3059.3</v>
      </c>
      <c r="I445" s="6">
        <f t="shared" si="134"/>
        <v>2087.9</v>
      </c>
      <c r="J445" s="24">
        <f t="shared" si="113"/>
        <v>-971.40000000000009</v>
      </c>
      <c r="K445" s="24">
        <f t="shared" si="114"/>
        <v>68.247638348641843</v>
      </c>
      <c r="L445" s="31"/>
      <c r="N445" s="27"/>
    </row>
    <row r="446" spans="1:14" s="26" customFormat="1" ht="38.25" customHeight="1">
      <c r="A446" s="1" t="s">
        <v>223</v>
      </c>
      <c r="B446" s="2" t="s">
        <v>34</v>
      </c>
      <c r="C446" s="2" t="s">
        <v>7</v>
      </c>
      <c r="D446" s="2" t="s">
        <v>6</v>
      </c>
      <c r="E446" s="3">
        <v>77208</v>
      </c>
      <c r="F446" s="3" t="s">
        <v>228</v>
      </c>
      <c r="G446" s="2"/>
      <c r="H446" s="6">
        <f t="shared" si="134"/>
        <v>3059.3</v>
      </c>
      <c r="I446" s="6">
        <f t="shared" si="134"/>
        <v>2087.9</v>
      </c>
      <c r="J446" s="24">
        <f t="shared" si="113"/>
        <v>-971.40000000000009</v>
      </c>
      <c r="K446" s="24">
        <f t="shared" si="114"/>
        <v>68.247638348641843</v>
      </c>
      <c r="L446" s="25"/>
      <c r="N446" s="27"/>
    </row>
    <row r="447" spans="1:14" s="26" customFormat="1" ht="25.5" customHeight="1">
      <c r="A447" s="1" t="s">
        <v>76</v>
      </c>
      <c r="B447" s="2" t="s">
        <v>34</v>
      </c>
      <c r="C447" s="2" t="s">
        <v>7</v>
      </c>
      <c r="D447" s="2" t="s">
        <v>6</v>
      </c>
      <c r="E447" s="3">
        <v>77208</v>
      </c>
      <c r="F447" s="3" t="s">
        <v>228</v>
      </c>
      <c r="G447" s="2" t="s">
        <v>64</v>
      </c>
      <c r="H447" s="6">
        <f t="shared" si="134"/>
        <v>3059.3</v>
      </c>
      <c r="I447" s="6">
        <f t="shared" si="134"/>
        <v>2087.9</v>
      </c>
      <c r="J447" s="24">
        <f t="shared" si="113"/>
        <v>-971.40000000000009</v>
      </c>
      <c r="K447" s="24">
        <f t="shared" si="114"/>
        <v>68.247638348641843</v>
      </c>
      <c r="L447" s="31"/>
      <c r="N447" s="27"/>
    </row>
    <row r="448" spans="1:14" s="26" customFormat="1" ht="18.75" customHeight="1">
      <c r="A448" s="1" t="s">
        <v>78</v>
      </c>
      <c r="B448" s="2" t="s">
        <v>34</v>
      </c>
      <c r="C448" s="2" t="s">
        <v>7</v>
      </c>
      <c r="D448" s="2" t="s">
        <v>6</v>
      </c>
      <c r="E448" s="3">
        <v>77208</v>
      </c>
      <c r="F448" s="3" t="s">
        <v>228</v>
      </c>
      <c r="G448" s="2" t="s">
        <v>65</v>
      </c>
      <c r="H448" s="72">
        <v>3059.3</v>
      </c>
      <c r="I448" s="7">
        <v>2087.9</v>
      </c>
      <c r="J448" s="24">
        <f t="shared" si="113"/>
        <v>-971.40000000000009</v>
      </c>
      <c r="K448" s="24">
        <f t="shared" si="114"/>
        <v>68.247638348641843</v>
      </c>
      <c r="L448" s="31"/>
      <c r="N448" s="27"/>
    </row>
    <row r="449" spans="1:14" s="26" customFormat="1" ht="37.5" customHeight="1">
      <c r="A449" s="56" t="s">
        <v>246</v>
      </c>
      <c r="B449" s="2" t="s">
        <v>34</v>
      </c>
      <c r="C449" s="8" t="s">
        <v>7</v>
      </c>
      <c r="D449" s="8" t="s">
        <v>6</v>
      </c>
      <c r="E449" s="57" t="s">
        <v>247</v>
      </c>
      <c r="F449" s="57" t="s">
        <v>95</v>
      </c>
      <c r="G449" s="8"/>
      <c r="H449" s="58">
        <f>H450+H453</f>
        <v>2071.1</v>
      </c>
      <c r="I449" s="58">
        <f>I450+I453</f>
        <v>571</v>
      </c>
      <c r="J449" s="24">
        <f t="shared" ref="J449:J452" si="135">I449-H449</f>
        <v>-1500.1</v>
      </c>
      <c r="K449" s="24">
        <f t="shared" ref="K449:K452" si="136">I449/H449*100</f>
        <v>27.569890396407708</v>
      </c>
      <c r="L449" s="31"/>
      <c r="N449" s="27"/>
    </row>
    <row r="450" spans="1:14" s="26" customFormat="1" ht="53.25" customHeight="1">
      <c r="A450" s="56" t="s">
        <v>268</v>
      </c>
      <c r="B450" s="2" t="s">
        <v>34</v>
      </c>
      <c r="C450" s="8" t="s">
        <v>7</v>
      </c>
      <c r="D450" s="8" t="s">
        <v>6</v>
      </c>
      <c r="E450" s="57" t="s">
        <v>247</v>
      </c>
      <c r="F450" s="9" t="s">
        <v>269</v>
      </c>
      <c r="G450" s="8"/>
      <c r="H450" s="58">
        <f>H451</f>
        <v>280</v>
      </c>
      <c r="I450" s="58">
        <f>I451</f>
        <v>0</v>
      </c>
      <c r="J450" s="24">
        <f t="shared" si="135"/>
        <v>-280</v>
      </c>
      <c r="K450" s="24">
        <f t="shared" si="136"/>
        <v>0</v>
      </c>
      <c r="L450" s="31"/>
      <c r="N450" s="27"/>
    </row>
    <row r="451" spans="1:14" s="26" customFormat="1" ht="27" customHeight="1">
      <c r="A451" s="1" t="s">
        <v>76</v>
      </c>
      <c r="B451" s="2" t="s">
        <v>34</v>
      </c>
      <c r="C451" s="8" t="s">
        <v>7</v>
      </c>
      <c r="D451" s="8" t="s">
        <v>6</v>
      </c>
      <c r="E451" s="57" t="s">
        <v>247</v>
      </c>
      <c r="F451" s="9" t="s">
        <v>269</v>
      </c>
      <c r="G451" s="8" t="s">
        <v>64</v>
      </c>
      <c r="H451" s="58">
        <f>H452</f>
        <v>280</v>
      </c>
      <c r="I451" s="58">
        <f>I452</f>
        <v>0</v>
      </c>
      <c r="J451" s="24">
        <f t="shared" si="135"/>
        <v>-280</v>
      </c>
      <c r="K451" s="24">
        <f t="shared" si="136"/>
        <v>0</v>
      </c>
      <c r="L451" s="31"/>
      <c r="N451" s="27"/>
    </row>
    <row r="452" spans="1:14" s="26" customFormat="1" ht="18.75" customHeight="1">
      <c r="A452" s="1" t="s">
        <v>78</v>
      </c>
      <c r="B452" s="2" t="s">
        <v>34</v>
      </c>
      <c r="C452" s="8" t="s">
        <v>7</v>
      </c>
      <c r="D452" s="8" t="s">
        <v>6</v>
      </c>
      <c r="E452" s="57" t="s">
        <v>247</v>
      </c>
      <c r="F452" s="9" t="s">
        <v>269</v>
      </c>
      <c r="G452" s="8" t="s">
        <v>65</v>
      </c>
      <c r="H452" s="72">
        <v>280</v>
      </c>
      <c r="I452" s="7">
        <v>0</v>
      </c>
      <c r="J452" s="24">
        <f t="shared" si="135"/>
        <v>-280</v>
      </c>
      <c r="K452" s="24">
        <f t="shared" si="136"/>
        <v>0</v>
      </c>
      <c r="L452" s="31"/>
      <c r="N452" s="27"/>
    </row>
    <row r="453" spans="1:14" s="26" customFormat="1" ht="50.25" customHeight="1">
      <c r="A453" s="1" t="s">
        <v>270</v>
      </c>
      <c r="B453" s="2" t="s">
        <v>34</v>
      </c>
      <c r="C453" s="8" t="s">
        <v>7</v>
      </c>
      <c r="D453" s="8" t="s">
        <v>6</v>
      </c>
      <c r="E453" s="57" t="s">
        <v>247</v>
      </c>
      <c r="F453" s="9" t="s">
        <v>271</v>
      </c>
      <c r="G453" s="8"/>
      <c r="H453" s="6">
        <f>H454</f>
        <v>1791.1</v>
      </c>
      <c r="I453" s="6">
        <f>I454</f>
        <v>571</v>
      </c>
      <c r="J453" s="24">
        <f t="shared" ref="J453:J455" si="137">I453-H453</f>
        <v>-1220.0999999999999</v>
      </c>
      <c r="K453" s="24">
        <f t="shared" ref="K453:K455" si="138">I453/H453*100</f>
        <v>31.87985037128022</v>
      </c>
      <c r="L453" s="31"/>
      <c r="N453" s="27"/>
    </row>
    <row r="454" spans="1:14" s="26" customFormat="1" ht="29.25" customHeight="1">
      <c r="A454" s="1" t="s">
        <v>76</v>
      </c>
      <c r="B454" s="2" t="s">
        <v>34</v>
      </c>
      <c r="C454" s="8" t="s">
        <v>7</v>
      </c>
      <c r="D454" s="8" t="s">
        <v>6</v>
      </c>
      <c r="E454" s="57" t="s">
        <v>247</v>
      </c>
      <c r="F454" s="9" t="s">
        <v>271</v>
      </c>
      <c r="G454" s="8" t="s">
        <v>64</v>
      </c>
      <c r="H454" s="6">
        <f>H455</f>
        <v>1791.1</v>
      </c>
      <c r="I454" s="6">
        <f>I455</f>
        <v>571</v>
      </c>
      <c r="J454" s="24">
        <f t="shared" si="137"/>
        <v>-1220.0999999999999</v>
      </c>
      <c r="K454" s="24">
        <f t="shared" si="138"/>
        <v>31.87985037128022</v>
      </c>
      <c r="L454" s="31"/>
      <c r="N454" s="27"/>
    </row>
    <row r="455" spans="1:14" s="26" customFormat="1" ht="18.75" customHeight="1">
      <c r="A455" s="1" t="s">
        <v>78</v>
      </c>
      <c r="B455" s="2" t="s">
        <v>34</v>
      </c>
      <c r="C455" s="8" t="s">
        <v>7</v>
      </c>
      <c r="D455" s="8" t="s">
        <v>6</v>
      </c>
      <c r="E455" s="57" t="s">
        <v>247</v>
      </c>
      <c r="F455" s="9" t="s">
        <v>271</v>
      </c>
      <c r="G455" s="8" t="s">
        <v>65</v>
      </c>
      <c r="H455" s="72">
        <v>1791.1</v>
      </c>
      <c r="I455" s="7">
        <v>571</v>
      </c>
      <c r="J455" s="24">
        <f t="shared" si="137"/>
        <v>-1220.0999999999999</v>
      </c>
      <c r="K455" s="24">
        <f t="shared" si="138"/>
        <v>31.87985037128022</v>
      </c>
      <c r="L455" s="31"/>
      <c r="N455" s="27"/>
    </row>
    <row r="456" spans="1:14" s="26" customFormat="1" ht="12.75" customHeight="1">
      <c r="A456" s="1" t="s">
        <v>221</v>
      </c>
      <c r="B456" s="2" t="s">
        <v>34</v>
      </c>
      <c r="C456" s="2" t="s">
        <v>7</v>
      </c>
      <c r="D456" s="2" t="s">
        <v>5</v>
      </c>
      <c r="E456" s="3"/>
      <c r="F456" s="3"/>
      <c r="G456" s="2"/>
      <c r="H456" s="43">
        <f>H463+H457</f>
        <v>9107.7999999999993</v>
      </c>
      <c r="I456" s="43">
        <f>I463+I457</f>
        <v>5665.6999999999989</v>
      </c>
      <c r="J456" s="24">
        <f t="shared" ref="J456:J529" si="139">I456-H456</f>
        <v>-3442.1000000000004</v>
      </c>
      <c r="K456" s="24">
        <f t="shared" si="114"/>
        <v>62.207119172577343</v>
      </c>
      <c r="L456" s="31"/>
      <c r="N456" s="27"/>
    </row>
    <row r="457" spans="1:14" s="26" customFormat="1" ht="12.75" customHeight="1">
      <c r="A457" s="1" t="s">
        <v>308</v>
      </c>
      <c r="B457" s="2" t="s">
        <v>34</v>
      </c>
      <c r="C457" s="2" t="s">
        <v>7</v>
      </c>
      <c r="D457" s="2" t="s">
        <v>5</v>
      </c>
      <c r="E457" s="3">
        <v>72000</v>
      </c>
      <c r="F457" s="11" t="s">
        <v>95</v>
      </c>
      <c r="G457" s="2"/>
      <c r="H457" s="43">
        <f t="shared" ref="H457:I460" si="140">H458</f>
        <v>10</v>
      </c>
      <c r="I457" s="43">
        <f t="shared" si="140"/>
        <v>0</v>
      </c>
      <c r="J457" s="24">
        <f t="shared" ref="J457:J461" si="141">I457-H457</f>
        <v>-10</v>
      </c>
      <c r="K457" s="24">
        <f t="shared" ref="K457:K461" si="142">I457/H457*100</f>
        <v>0</v>
      </c>
      <c r="L457" s="31"/>
      <c r="N457" s="27"/>
    </row>
    <row r="458" spans="1:14" s="26" customFormat="1" ht="12.75" customHeight="1">
      <c r="A458" s="1" t="s">
        <v>309</v>
      </c>
      <c r="B458" s="2" t="s">
        <v>34</v>
      </c>
      <c r="C458" s="2" t="s">
        <v>7</v>
      </c>
      <c r="D458" s="2" t="s">
        <v>5</v>
      </c>
      <c r="E458" s="3">
        <v>72001</v>
      </c>
      <c r="F458" s="11" t="s">
        <v>95</v>
      </c>
      <c r="G458" s="2"/>
      <c r="H458" s="43">
        <f t="shared" si="140"/>
        <v>10</v>
      </c>
      <c r="I458" s="43">
        <f t="shared" si="140"/>
        <v>0</v>
      </c>
      <c r="J458" s="24">
        <f t="shared" si="141"/>
        <v>-10</v>
      </c>
      <c r="K458" s="24">
        <f t="shared" si="142"/>
        <v>0</v>
      </c>
      <c r="L458" s="31"/>
      <c r="N458" s="27"/>
    </row>
    <row r="459" spans="1:14" s="26" customFormat="1" ht="12.75" customHeight="1">
      <c r="A459" s="1" t="s">
        <v>310</v>
      </c>
      <c r="B459" s="2" t="s">
        <v>34</v>
      </c>
      <c r="C459" s="2" t="s">
        <v>7</v>
      </c>
      <c r="D459" s="2" t="s">
        <v>5</v>
      </c>
      <c r="E459" s="3">
        <v>72001</v>
      </c>
      <c r="F459" s="3">
        <v>99990</v>
      </c>
      <c r="G459" s="2"/>
      <c r="H459" s="43">
        <f t="shared" si="140"/>
        <v>10</v>
      </c>
      <c r="I459" s="43">
        <f t="shared" si="140"/>
        <v>0</v>
      </c>
      <c r="J459" s="24">
        <f t="shared" si="141"/>
        <v>-10</v>
      </c>
      <c r="K459" s="24">
        <f t="shared" si="142"/>
        <v>0</v>
      </c>
      <c r="L459" s="31"/>
      <c r="N459" s="27"/>
    </row>
    <row r="460" spans="1:14" s="26" customFormat="1" ht="12.75" customHeight="1">
      <c r="A460" s="1" t="s">
        <v>76</v>
      </c>
      <c r="B460" s="2" t="s">
        <v>34</v>
      </c>
      <c r="C460" s="2" t="s">
        <v>7</v>
      </c>
      <c r="D460" s="2" t="s">
        <v>5</v>
      </c>
      <c r="E460" s="3">
        <v>72001</v>
      </c>
      <c r="F460" s="3">
        <v>99990</v>
      </c>
      <c r="G460" s="2" t="s">
        <v>64</v>
      </c>
      <c r="H460" s="43">
        <f t="shared" si="140"/>
        <v>10</v>
      </c>
      <c r="I460" s="43">
        <f t="shared" si="140"/>
        <v>0</v>
      </c>
      <c r="J460" s="24">
        <f t="shared" si="141"/>
        <v>-10</v>
      </c>
      <c r="K460" s="24">
        <f t="shared" si="142"/>
        <v>0</v>
      </c>
      <c r="L460" s="31"/>
      <c r="N460" s="27"/>
    </row>
    <row r="461" spans="1:14" s="26" customFormat="1" ht="12.75" customHeight="1">
      <c r="A461" s="1" t="s">
        <v>78</v>
      </c>
      <c r="B461" s="2" t="s">
        <v>34</v>
      </c>
      <c r="C461" s="2" t="s">
        <v>7</v>
      </c>
      <c r="D461" s="2" t="s">
        <v>5</v>
      </c>
      <c r="E461" s="3">
        <v>72001</v>
      </c>
      <c r="F461" s="3">
        <v>99990</v>
      </c>
      <c r="G461" s="2" t="s">
        <v>65</v>
      </c>
      <c r="H461" s="44">
        <v>10</v>
      </c>
      <c r="I461" s="23">
        <v>0</v>
      </c>
      <c r="J461" s="24">
        <f t="shared" si="141"/>
        <v>-10</v>
      </c>
      <c r="K461" s="24">
        <f t="shared" si="142"/>
        <v>0</v>
      </c>
      <c r="L461" s="31"/>
      <c r="N461" s="27"/>
    </row>
    <row r="462" spans="1:14" s="26" customFormat="1" ht="12.75" customHeight="1">
      <c r="A462" s="1" t="s">
        <v>209</v>
      </c>
      <c r="B462" s="2" t="s">
        <v>34</v>
      </c>
      <c r="C462" s="2" t="s">
        <v>7</v>
      </c>
      <c r="D462" s="2" t="s">
        <v>5</v>
      </c>
      <c r="E462" s="3">
        <v>77000</v>
      </c>
      <c r="F462" s="11" t="s">
        <v>95</v>
      </c>
      <c r="G462" s="2"/>
      <c r="H462" s="43">
        <f>H463</f>
        <v>9097.7999999999993</v>
      </c>
      <c r="I462" s="43">
        <f>I463</f>
        <v>5665.6999999999989</v>
      </c>
      <c r="J462" s="24">
        <f t="shared" si="139"/>
        <v>-3432.1000000000004</v>
      </c>
      <c r="K462" s="24">
        <f t="shared" ref="K462:K530" si="143">I462/H462*100</f>
        <v>62.2754951746576</v>
      </c>
      <c r="L462" s="29"/>
      <c r="N462" s="27"/>
    </row>
    <row r="463" spans="1:14" s="26" customFormat="1" ht="25.5" customHeight="1">
      <c r="A463" s="1" t="s">
        <v>212</v>
      </c>
      <c r="B463" s="2" t="s">
        <v>34</v>
      </c>
      <c r="C463" s="2" t="s">
        <v>7</v>
      </c>
      <c r="D463" s="2" t="s">
        <v>5</v>
      </c>
      <c r="E463" s="3">
        <v>77300</v>
      </c>
      <c r="F463" s="11" t="s">
        <v>95</v>
      </c>
      <c r="G463" s="2"/>
      <c r="H463" s="43">
        <f>H464+H475+H484+H468</f>
        <v>9097.7999999999993</v>
      </c>
      <c r="I463" s="43">
        <f>I464+I475+I484+I468</f>
        <v>5665.6999999999989</v>
      </c>
      <c r="J463" s="24">
        <f t="shared" si="139"/>
        <v>-3432.1000000000004</v>
      </c>
      <c r="K463" s="24">
        <f t="shared" si="143"/>
        <v>62.2754951746576</v>
      </c>
      <c r="L463" s="31"/>
      <c r="N463" s="27"/>
    </row>
    <row r="464" spans="1:14" s="26" customFormat="1" ht="25.5" customHeight="1">
      <c r="A464" s="56" t="s">
        <v>155</v>
      </c>
      <c r="B464" s="2" t="s">
        <v>34</v>
      </c>
      <c r="C464" s="2" t="s">
        <v>7</v>
      </c>
      <c r="D464" s="2" t="s">
        <v>5</v>
      </c>
      <c r="E464" s="3">
        <v>77301</v>
      </c>
      <c r="F464" s="11" t="s">
        <v>95</v>
      </c>
      <c r="G464" s="2"/>
      <c r="H464" s="43">
        <f>H465</f>
        <v>6899.7</v>
      </c>
      <c r="I464" s="43">
        <f>I465</f>
        <v>4213.8999999999996</v>
      </c>
      <c r="J464" s="24">
        <f t="shared" si="139"/>
        <v>-2685.8</v>
      </c>
      <c r="K464" s="24">
        <f t="shared" si="143"/>
        <v>61.073669869704474</v>
      </c>
      <c r="L464" s="31"/>
      <c r="N464" s="27"/>
    </row>
    <row r="465" spans="1:14" s="26" customFormat="1" ht="25.5" customHeight="1">
      <c r="A465" s="1" t="s">
        <v>147</v>
      </c>
      <c r="B465" s="2" t="s">
        <v>34</v>
      </c>
      <c r="C465" s="2" t="s">
        <v>7</v>
      </c>
      <c r="D465" s="2" t="s">
        <v>5</v>
      </c>
      <c r="E465" s="3">
        <v>77301</v>
      </c>
      <c r="F465" s="11" t="s">
        <v>109</v>
      </c>
      <c r="G465" s="2"/>
      <c r="H465" s="43">
        <f t="shared" ref="H465:I466" si="144">H466</f>
        <v>6899.7</v>
      </c>
      <c r="I465" s="43">
        <f t="shared" si="144"/>
        <v>4213.8999999999996</v>
      </c>
      <c r="J465" s="24">
        <f t="shared" si="139"/>
        <v>-2685.8</v>
      </c>
      <c r="K465" s="24">
        <f t="shared" si="143"/>
        <v>61.073669869704474</v>
      </c>
      <c r="L465" s="29"/>
      <c r="N465" s="30"/>
    </row>
    <row r="466" spans="1:14" s="26" customFormat="1" ht="25.5" customHeight="1">
      <c r="A466" s="1" t="s">
        <v>76</v>
      </c>
      <c r="B466" s="2" t="s">
        <v>34</v>
      </c>
      <c r="C466" s="2" t="s">
        <v>7</v>
      </c>
      <c r="D466" s="2" t="s">
        <v>5</v>
      </c>
      <c r="E466" s="3">
        <v>77301</v>
      </c>
      <c r="F466" s="11" t="s">
        <v>109</v>
      </c>
      <c r="G466" s="2" t="s">
        <v>64</v>
      </c>
      <c r="H466" s="43">
        <f t="shared" si="144"/>
        <v>6899.7</v>
      </c>
      <c r="I466" s="43">
        <f t="shared" si="144"/>
        <v>4213.8999999999996</v>
      </c>
      <c r="J466" s="24">
        <f t="shared" si="139"/>
        <v>-2685.8</v>
      </c>
      <c r="K466" s="24">
        <f t="shared" si="143"/>
        <v>61.073669869704474</v>
      </c>
      <c r="L466" s="29"/>
      <c r="N466" s="30"/>
    </row>
    <row r="467" spans="1:14" s="26" customFormat="1" ht="12.75" customHeight="1">
      <c r="A467" s="1" t="s">
        <v>78</v>
      </c>
      <c r="B467" s="2" t="s">
        <v>34</v>
      </c>
      <c r="C467" s="2" t="s">
        <v>7</v>
      </c>
      <c r="D467" s="2" t="s">
        <v>5</v>
      </c>
      <c r="E467" s="3">
        <v>77301</v>
      </c>
      <c r="F467" s="11" t="s">
        <v>109</v>
      </c>
      <c r="G467" s="2" t="s">
        <v>65</v>
      </c>
      <c r="H467" s="72">
        <v>6899.7</v>
      </c>
      <c r="I467" s="7">
        <v>4213.8999999999996</v>
      </c>
      <c r="J467" s="24">
        <f t="shared" si="139"/>
        <v>-2685.8</v>
      </c>
      <c r="K467" s="24">
        <f t="shared" si="143"/>
        <v>61.073669869704474</v>
      </c>
      <c r="L467" s="29"/>
      <c r="N467" s="27"/>
    </row>
    <row r="468" spans="1:14" s="26" customFormat="1" ht="25.5" customHeight="1">
      <c r="A468" s="56" t="s">
        <v>239</v>
      </c>
      <c r="B468" s="2" t="s">
        <v>34</v>
      </c>
      <c r="C468" s="2" t="s">
        <v>7</v>
      </c>
      <c r="D468" s="2" t="s">
        <v>5</v>
      </c>
      <c r="E468" s="3">
        <v>77302</v>
      </c>
      <c r="F468" s="11" t="s">
        <v>95</v>
      </c>
      <c r="G468" s="2"/>
      <c r="H468" s="6">
        <f>H469+H472</f>
        <v>640</v>
      </c>
      <c r="I468" s="6">
        <f>I469+I472</f>
        <v>521.4</v>
      </c>
      <c r="J468" s="24">
        <f t="shared" si="139"/>
        <v>-118.60000000000002</v>
      </c>
      <c r="K468" s="24">
        <f t="shared" si="143"/>
        <v>81.46875</v>
      </c>
      <c r="L468" s="29"/>
      <c r="N468" s="27"/>
    </row>
    <row r="469" spans="1:14" s="26" customFormat="1" ht="38.25" customHeight="1">
      <c r="A469" s="1" t="s">
        <v>272</v>
      </c>
      <c r="B469" s="2" t="s">
        <v>34</v>
      </c>
      <c r="C469" s="2" t="s">
        <v>7</v>
      </c>
      <c r="D469" s="2" t="s">
        <v>5</v>
      </c>
      <c r="E469" s="3">
        <v>77302</v>
      </c>
      <c r="F469" s="11" t="s">
        <v>261</v>
      </c>
      <c r="G469" s="2"/>
      <c r="H469" s="6">
        <f>H470</f>
        <v>320</v>
      </c>
      <c r="I469" s="6">
        <f>I470</f>
        <v>281.7</v>
      </c>
      <c r="J469" s="24">
        <f t="shared" si="139"/>
        <v>-38.300000000000011</v>
      </c>
      <c r="K469" s="24">
        <f t="shared" si="143"/>
        <v>88.03125</v>
      </c>
      <c r="L469" s="25"/>
      <c r="N469" s="27"/>
    </row>
    <row r="470" spans="1:14" s="26" customFormat="1" ht="25.5" customHeight="1">
      <c r="A470" s="1" t="s">
        <v>240</v>
      </c>
      <c r="B470" s="2" t="s">
        <v>34</v>
      </c>
      <c r="C470" s="2" t="s">
        <v>7</v>
      </c>
      <c r="D470" s="2" t="s">
        <v>5</v>
      </c>
      <c r="E470" s="3">
        <v>77302</v>
      </c>
      <c r="F470" s="11" t="s">
        <v>261</v>
      </c>
      <c r="G470" s="2" t="s">
        <v>64</v>
      </c>
      <c r="H470" s="6">
        <f>H471</f>
        <v>320</v>
      </c>
      <c r="I470" s="6">
        <f>I471</f>
        <v>281.7</v>
      </c>
      <c r="J470" s="24">
        <f t="shared" si="139"/>
        <v>-38.300000000000011</v>
      </c>
      <c r="K470" s="24">
        <f t="shared" si="143"/>
        <v>88.03125</v>
      </c>
      <c r="L470" s="25"/>
      <c r="N470" s="27"/>
    </row>
    <row r="471" spans="1:14" s="26" customFormat="1" ht="25.5" customHeight="1">
      <c r="A471" s="1" t="s">
        <v>76</v>
      </c>
      <c r="B471" s="2" t="s">
        <v>34</v>
      </c>
      <c r="C471" s="2" t="s">
        <v>7</v>
      </c>
      <c r="D471" s="2" t="s">
        <v>5</v>
      </c>
      <c r="E471" s="3">
        <v>77302</v>
      </c>
      <c r="F471" s="11" t="s">
        <v>261</v>
      </c>
      <c r="G471" s="2" t="s">
        <v>65</v>
      </c>
      <c r="H471" s="72">
        <v>320</v>
      </c>
      <c r="I471" s="7">
        <v>281.7</v>
      </c>
      <c r="J471" s="24">
        <f t="shared" si="139"/>
        <v>-38.300000000000011</v>
      </c>
      <c r="K471" s="24">
        <f t="shared" si="143"/>
        <v>88.03125</v>
      </c>
      <c r="L471" s="25"/>
      <c r="N471" s="27"/>
    </row>
    <row r="472" spans="1:14" s="26" customFormat="1" ht="25.5" customHeight="1">
      <c r="A472" s="1" t="s">
        <v>240</v>
      </c>
      <c r="B472" s="2" t="s">
        <v>34</v>
      </c>
      <c r="C472" s="2" t="s">
        <v>7</v>
      </c>
      <c r="D472" s="2" t="s">
        <v>5</v>
      </c>
      <c r="E472" s="3">
        <v>77302</v>
      </c>
      <c r="F472" s="11" t="s">
        <v>267</v>
      </c>
      <c r="G472" s="2"/>
      <c r="H472" s="6">
        <f>H473</f>
        <v>320</v>
      </c>
      <c r="I472" s="6">
        <f>I473</f>
        <v>239.7</v>
      </c>
      <c r="J472" s="24">
        <f t="shared" ref="J472:J474" si="145">I472-H472</f>
        <v>-80.300000000000011</v>
      </c>
      <c r="K472" s="24">
        <f t="shared" ref="K472:K474" si="146">I472/H472*100</f>
        <v>74.90625</v>
      </c>
      <c r="L472" s="25"/>
      <c r="N472" s="27"/>
    </row>
    <row r="473" spans="1:14" s="26" customFormat="1" ht="25.5" customHeight="1">
      <c r="A473" s="1" t="s">
        <v>76</v>
      </c>
      <c r="B473" s="2" t="s">
        <v>34</v>
      </c>
      <c r="C473" s="2" t="s">
        <v>7</v>
      </c>
      <c r="D473" s="2" t="s">
        <v>5</v>
      </c>
      <c r="E473" s="3">
        <v>77302</v>
      </c>
      <c r="F473" s="11" t="s">
        <v>267</v>
      </c>
      <c r="G473" s="2" t="s">
        <v>64</v>
      </c>
      <c r="H473" s="6">
        <f>H474</f>
        <v>320</v>
      </c>
      <c r="I473" s="6">
        <f>I474</f>
        <v>239.7</v>
      </c>
      <c r="J473" s="24">
        <f t="shared" si="145"/>
        <v>-80.300000000000011</v>
      </c>
      <c r="K473" s="24">
        <f t="shared" si="146"/>
        <v>74.90625</v>
      </c>
      <c r="L473" s="25"/>
      <c r="N473" s="27"/>
    </row>
    <row r="474" spans="1:14" s="26" customFormat="1" ht="25.5" customHeight="1">
      <c r="A474" s="1" t="s">
        <v>78</v>
      </c>
      <c r="B474" s="2" t="s">
        <v>34</v>
      </c>
      <c r="C474" s="2" t="s">
        <v>7</v>
      </c>
      <c r="D474" s="2" t="s">
        <v>5</v>
      </c>
      <c r="E474" s="3">
        <v>77302</v>
      </c>
      <c r="F474" s="11" t="s">
        <v>267</v>
      </c>
      <c r="G474" s="2" t="s">
        <v>65</v>
      </c>
      <c r="H474" s="72">
        <v>320</v>
      </c>
      <c r="I474" s="7">
        <v>239.7</v>
      </c>
      <c r="J474" s="24">
        <f t="shared" si="145"/>
        <v>-80.300000000000011</v>
      </c>
      <c r="K474" s="24">
        <f t="shared" si="146"/>
        <v>74.90625</v>
      </c>
      <c r="L474" s="25"/>
      <c r="N474" s="27"/>
    </row>
    <row r="475" spans="1:14" s="26" customFormat="1" ht="25.5" customHeight="1">
      <c r="A475" s="51" t="s">
        <v>164</v>
      </c>
      <c r="B475" s="2" t="s">
        <v>34</v>
      </c>
      <c r="C475" s="2" t="s">
        <v>7</v>
      </c>
      <c r="D475" s="2" t="s">
        <v>5</v>
      </c>
      <c r="E475" s="3">
        <v>77304</v>
      </c>
      <c r="F475" s="11" t="s">
        <v>95</v>
      </c>
      <c r="G475" s="2"/>
      <c r="H475" s="43">
        <f>H476+H480</f>
        <v>608.1</v>
      </c>
      <c r="I475" s="43">
        <f>I476+I480</f>
        <v>419.5</v>
      </c>
      <c r="J475" s="24">
        <f t="shared" si="139"/>
        <v>-188.60000000000002</v>
      </c>
      <c r="K475" s="24">
        <f t="shared" si="143"/>
        <v>68.985364249301099</v>
      </c>
      <c r="L475" s="25"/>
      <c r="N475" s="27"/>
    </row>
    <row r="476" spans="1:14" s="26" customFormat="1" ht="25.5" customHeight="1">
      <c r="A476" s="1" t="s">
        <v>165</v>
      </c>
      <c r="B476" s="2" t="s">
        <v>34</v>
      </c>
      <c r="C476" s="2" t="s">
        <v>7</v>
      </c>
      <c r="D476" s="2" t="s">
        <v>5</v>
      </c>
      <c r="E476" s="3">
        <v>77304</v>
      </c>
      <c r="F476" s="3">
        <v>72500</v>
      </c>
      <c r="G476" s="2"/>
      <c r="H476" s="43">
        <f>H477</f>
        <v>602.70000000000005</v>
      </c>
      <c r="I476" s="43">
        <f>I477</f>
        <v>416.8</v>
      </c>
      <c r="J476" s="24">
        <f t="shared" si="139"/>
        <v>-185.90000000000003</v>
      </c>
      <c r="K476" s="24">
        <f t="shared" si="143"/>
        <v>69.155467064874728</v>
      </c>
      <c r="L476" s="25"/>
      <c r="N476" s="27"/>
    </row>
    <row r="477" spans="1:14" s="26" customFormat="1" ht="38.25" customHeight="1">
      <c r="A477" s="1" t="s">
        <v>166</v>
      </c>
      <c r="B477" s="2" t="s">
        <v>34</v>
      </c>
      <c r="C477" s="2" t="s">
        <v>7</v>
      </c>
      <c r="D477" s="2" t="s">
        <v>5</v>
      </c>
      <c r="E477" s="3">
        <v>77304</v>
      </c>
      <c r="F477" s="3">
        <v>72500</v>
      </c>
      <c r="G477" s="2"/>
      <c r="H477" s="43">
        <f t="shared" ref="H477:I482" si="147">H478</f>
        <v>602.70000000000005</v>
      </c>
      <c r="I477" s="43">
        <f t="shared" si="147"/>
        <v>416.8</v>
      </c>
      <c r="J477" s="24">
        <f t="shared" si="139"/>
        <v>-185.90000000000003</v>
      </c>
      <c r="K477" s="24">
        <f t="shared" si="143"/>
        <v>69.155467064874728</v>
      </c>
      <c r="L477" s="29"/>
      <c r="N477" s="27"/>
    </row>
    <row r="478" spans="1:14" s="26" customFormat="1" ht="25.5" customHeight="1">
      <c r="A478" s="1" t="s">
        <v>76</v>
      </c>
      <c r="B478" s="2" t="s">
        <v>34</v>
      </c>
      <c r="C478" s="2" t="s">
        <v>7</v>
      </c>
      <c r="D478" s="2" t="s">
        <v>5</v>
      </c>
      <c r="E478" s="3">
        <v>77304</v>
      </c>
      <c r="F478" s="3">
        <v>72500</v>
      </c>
      <c r="G478" s="2" t="s">
        <v>64</v>
      </c>
      <c r="H478" s="43">
        <f t="shared" si="147"/>
        <v>602.70000000000005</v>
      </c>
      <c r="I478" s="43">
        <f t="shared" si="147"/>
        <v>416.8</v>
      </c>
      <c r="J478" s="24">
        <f t="shared" si="139"/>
        <v>-185.90000000000003</v>
      </c>
      <c r="K478" s="24">
        <f t="shared" si="143"/>
        <v>69.155467064874728</v>
      </c>
      <c r="L478" s="29"/>
      <c r="N478" s="27"/>
    </row>
    <row r="479" spans="1:14" s="26" customFormat="1" ht="12.75" customHeight="1">
      <c r="A479" s="1" t="s">
        <v>78</v>
      </c>
      <c r="B479" s="2" t="s">
        <v>34</v>
      </c>
      <c r="C479" s="2" t="s">
        <v>7</v>
      </c>
      <c r="D479" s="2" t="s">
        <v>5</v>
      </c>
      <c r="E479" s="3">
        <v>77304</v>
      </c>
      <c r="F479" s="3">
        <v>72500</v>
      </c>
      <c r="G479" s="2" t="s">
        <v>65</v>
      </c>
      <c r="H479" s="75">
        <v>602.70000000000005</v>
      </c>
      <c r="I479" s="23">
        <v>416.8</v>
      </c>
      <c r="J479" s="24">
        <f t="shared" si="139"/>
        <v>-185.90000000000003</v>
      </c>
      <c r="K479" s="24">
        <f t="shared" si="143"/>
        <v>69.155467064874728</v>
      </c>
      <c r="L479" s="29"/>
      <c r="N479" s="27"/>
    </row>
    <row r="480" spans="1:14" s="26" customFormat="1" ht="25.5" customHeight="1">
      <c r="A480" s="1" t="s">
        <v>165</v>
      </c>
      <c r="B480" s="2" t="s">
        <v>34</v>
      </c>
      <c r="C480" s="2" t="s">
        <v>7</v>
      </c>
      <c r="D480" s="2" t="s">
        <v>5</v>
      </c>
      <c r="E480" s="3">
        <v>77304</v>
      </c>
      <c r="F480" s="3" t="s">
        <v>168</v>
      </c>
      <c r="G480" s="2"/>
      <c r="H480" s="43">
        <f>H481</f>
        <v>5.4</v>
      </c>
      <c r="I480" s="43">
        <f>I481</f>
        <v>2.7</v>
      </c>
      <c r="J480" s="24">
        <f t="shared" si="139"/>
        <v>-2.7</v>
      </c>
      <c r="K480" s="24">
        <f t="shared" si="143"/>
        <v>50</v>
      </c>
      <c r="L480" s="29"/>
      <c r="N480" s="27"/>
    </row>
    <row r="481" spans="1:14" s="26" customFormat="1" ht="51" customHeight="1">
      <c r="A481" s="1" t="s">
        <v>167</v>
      </c>
      <c r="B481" s="2" t="s">
        <v>34</v>
      </c>
      <c r="C481" s="2" t="s">
        <v>7</v>
      </c>
      <c r="D481" s="2" t="s">
        <v>5</v>
      </c>
      <c r="E481" s="3">
        <v>77304</v>
      </c>
      <c r="F481" s="3" t="s">
        <v>168</v>
      </c>
      <c r="G481" s="2"/>
      <c r="H481" s="43">
        <f t="shared" si="147"/>
        <v>5.4</v>
      </c>
      <c r="I481" s="43">
        <f t="shared" si="147"/>
        <v>2.7</v>
      </c>
      <c r="J481" s="24">
        <f t="shared" si="139"/>
        <v>-2.7</v>
      </c>
      <c r="K481" s="24">
        <f t="shared" si="143"/>
        <v>50</v>
      </c>
      <c r="L481" s="31"/>
      <c r="N481" s="27"/>
    </row>
    <row r="482" spans="1:14" s="26" customFormat="1" ht="30.75" customHeight="1">
      <c r="A482" s="1" t="s">
        <v>76</v>
      </c>
      <c r="B482" s="2" t="s">
        <v>34</v>
      </c>
      <c r="C482" s="2" t="s">
        <v>7</v>
      </c>
      <c r="D482" s="2" t="s">
        <v>5</v>
      </c>
      <c r="E482" s="3">
        <v>77304</v>
      </c>
      <c r="F482" s="3" t="s">
        <v>168</v>
      </c>
      <c r="G482" s="2" t="s">
        <v>64</v>
      </c>
      <c r="H482" s="43">
        <f t="shared" si="147"/>
        <v>5.4</v>
      </c>
      <c r="I482" s="43">
        <f t="shared" si="147"/>
        <v>2.7</v>
      </c>
      <c r="J482" s="24">
        <f t="shared" si="139"/>
        <v>-2.7</v>
      </c>
      <c r="K482" s="24">
        <f t="shared" si="143"/>
        <v>50</v>
      </c>
      <c r="L482" s="29"/>
      <c r="N482" s="27"/>
    </row>
    <row r="483" spans="1:14" s="26" customFormat="1" ht="12.75" customHeight="1">
      <c r="A483" s="1" t="s">
        <v>78</v>
      </c>
      <c r="B483" s="2" t="s">
        <v>34</v>
      </c>
      <c r="C483" s="2" t="s">
        <v>7</v>
      </c>
      <c r="D483" s="2" t="s">
        <v>5</v>
      </c>
      <c r="E483" s="3">
        <v>77304</v>
      </c>
      <c r="F483" s="3" t="s">
        <v>168</v>
      </c>
      <c r="G483" s="2" t="s">
        <v>65</v>
      </c>
      <c r="H483" s="75">
        <v>5.4</v>
      </c>
      <c r="I483" s="23">
        <v>2.7</v>
      </c>
      <c r="J483" s="24">
        <f t="shared" si="139"/>
        <v>-2.7</v>
      </c>
      <c r="K483" s="24">
        <f t="shared" si="143"/>
        <v>50</v>
      </c>
      <c r="L483" s="29"/>
      <c r="N483" s="27"/>
    </row>
    <row r="484" spans="1:14" s="26" customFormat="1" ht="25.5" customHeight="1">
      <c r="A484" s="56" t="s">
        <v>218</v>
      </c>
      <c r="B484" s="2" t="s">
        <v>34</v>
      </c>
      <c r="C484" s="2" t="s">
        <v>7</v>
      </c>
      <c r="D484" s="2" t="s">
        <v>5</v>
      </c>
      <c r="E484" s="3">
        <v>77307</v>
      </c>
      <c r="F484" s="11" t="s">
        <v>95</v>
      </c>
      <c r="G484" s="2"/>
      <c r="H484" s="43">
        <f t="shared" ref="H484:I484" si="148">H485</f>
        <v>950</v>
      </c>
      <c r="I484" s="43">
        <f t="shared" si="148"/>
        <v>510.9</v>
      </c>
      <c r="J484" s="24">
        <f t="shared" si="139"/>
        <v>-439.1</v>
      </c>
      <c r="K484" s="24">
        <f t="shared" si="143"/>
        <v>53.778947368421051</v>
      </c>
      <c r="L484" s="29"/>
      <c r="N484" s="27"/>
    </row>
    <row r="485" spans="1:14" s="26" customFormat="1" ht="25.5" customHeight="1">
      <c r="A485" s="1" t="s">
        <v>219</v>
      </c>
      <c r="B485" s="2" t="s">
        <v>34</v>
      </c>
      <c r="C485" s="2" t="s">
        <v>7</v>
      </c>
      <c r="D485" s="2" t="s">
        <v>5</v>
      </c>
      <c r="E485" s="3">
        <v>77307</v>
      </c>
      <c r="F485" s="11" t="s">
        <v>216</v>
      </c>
      <c r="G485" s="2"/>
      <c r="H485" s="43">
        <f>H486</f>
        <v>950</v>
      </c>
      <c r="I485" s="43">
        <f>I486</f>
        <v>510.9</v>
      </c>
      <c r="J485" s="24">
        <f t="shared" si="139"/>
        <v>-439.1</v>
      </c>
      <c r="K485" s="24">
        <f t="shared" si="143"/>
        <v>53.778947368421051</v>
      </c>
      <c r="L485" s="31"/>
      <c r="N485" s="27"/>
    </row>
    <row r="486" spans="1:14" s="26" customFormat="1" ht="25.5" customHeight="1">
      <c r="A486" s="1" t="s">
        <v>76</v>
      </c>
      <c r="B486" s="2" t="s">
        <v>34</v>
      </c>
      <c r="C486" s="2" t="s">
        <v>7</v>
      </c>
      <c r="D486" s="2" t="s">
        <v>5</v>
      </c>
      <c r="E486" s="3">
        <v>77307</v>
      </c>
      <c r="F486" s="11" t="s">
        <v>216</v>
      </c>
      <c r="G486" s="2" t="s">
        <v>64</v>
      </c>
      <c r="H486" s="43">
        <f>H488+H487</f>
        <v>950</v>
      </c>
      <c r="I486" s="43">
        <f>I488+I487</f>
        <v>510.9</v>
      </c>
      <c r="J486" s="24">
        <f t="shared" si="139"/>
        <v>-439.1</v>
      </c>
      <c r="K486" s="24">
        <f t="shared" si="143"/>
        <v>53.778947368421051</v>
      </c>
      <c r="L486" s="31"/>
      <c r="N486" s="27"/>
    </row>
    <row r="487" spans="1:14" s="26" customFormat="1" ht="25.5" customHeight="1">
      <c r="A487" s="1" t="s">
        <v>78</v>
      </c>
      <c r="B487" s="2" t="s">
        <v>34</v>
      </c>
      <c r="C487" s="2" t="s">
        <v>7</v>
      </c>
      <c r="D487" s="2" t="s">
        <v>5</v>
      </c>
      <c r="E487" s="3">
        <v>77307</v>
      </c>
      <c r="F487" s="11" t="s">
        <v>216</v>
      </c>
      <c r="G487" s="2" t="s">
        <v>65</v>
      </c>
      <c r="H487" s="23">
        <v>439.1</v>
      </c>
      <c r="I487" s="23">
        <v>0</v>
      </c>
      <c r="J487" s="24">
        <f t="shared" ref="J487" si="149">I487-H487</f>
        <v>-439.1</v>
      </c>
      <c r="K487" s="24">
        <f t="shared" ref="K487" si="150">I487/H487*100</f>
        <v>0</v>
      </c>
      <c r="L487" s="31"/>
      <c r="N487" s="27"/>
    </row>
    <row r="488" spans="1:14" s="26" customFormat="1" ht="39" customHeight="1">
      <c r="A488" s="61" t="s">
        <v>220</v>
      </c>
      <c r="B488" s="2" t="s">
        <v>34</v>
      </c>
      <c r="C488" s="2" t="s">
        <v>7</v>
      </c>
      <c r="D488" s="2" t="s">
        <v>5</v>
      </c>
      <c r="E488" s="3">
        <v>77307</v>
      </c>
      <c r="F488" s="11" t="s">
        <v>216</v>
      </c>
      <c r="G488" s="2" t="s">
        <v>217</v>
      </c>
      <c r="H488" s="75">
        <v>510.9</v>
      </c>
      <c r="I488" s="75">
        <v>510.9</v>
      </c>
      <c r="J488" s="24">
        <f t="shared" si="139"/>
        <v>0</v>
      </c>
      <c r="K488" s="24">
        <f t="shared" si="143"/>
        <v>100</v>
      </c>
      <c r="L488" s="31"/>
      <c r="N488" s="27"/>
    </row>
    <row r="489" spans="1:14" s="26" customFormat="1" ht="39" customHeight="1">
      <c r="A489" s="1" t="s">
        <v>20</v>
      </c>
      <c r="B489" s="2" t="s">
        <v>34</v>
      </c>
      <c r="C489" s="2" t="s">
        <v>7</v>
      </c>
      <c r="D489" s="2" t="s">
        <v>7</v>
      </c>
      <c r="E489" s="2"/>
      <c r="F489" s="2"/>
      <c r="G489" s="2"/>
      <c r="H489" s="43">
        <f>H490</f>
        <v>524</v>
      </c>
      <c r="I489" s="43">
        <f>I490</f>
        <v>423.3</v>
      </c>
      <c r="J489" s="24">
        <f t="shared" si="139"/>
        <v>-100.69999999999999</v>
      </c>
      <c r="K489" s="24">
        <f t="shared" si="143"/>
        <v>80.782442748091611</v>
      </c>
      <c r="L489" s="31"/>
      <c r="N489" s="27"/>
    </row>
    <row r="490" spans="1:14" s="26" customFormat="1" ht="39" customHeight="1">
      <c r="A490" s="1" t="s">
        <v>213</v>
      </c>
      <c r="B490" s="2" t="s">
        <v>34</v>
      </c>
      <c r="C490" s="2" t="s">
        <v>7</v>
      </c>
      <c r="D490" s="2" t="s">
        <v>7</v>
      </c>
      <c r="E490" s="3">
        <v>79000</v>
      </c>
      <c r="F490" s="11" t="s">
        <v>95</v>
      </c>
      <c r="G490" s="2"/>
      <c r="H490" s="43">
        <f>H491+H495</f>
        <v>524</v>
      </c>
      <c r="I490" s="43">
        <f>I491+I495</f>
        <v>423.3</v>
      </c>
      <c r="J490" s="24">
        <f t="shared" si="139"/>
        <v>-100.69999999999999</v>
      </c>
      <c r="K490" s="24">
        <f t="shared" si="143"/>
        <v>80.782442748091611</v>
      </c>
      <c r="L490" s="31"/>
      <c r="N490" s="27"/>
    </row>
    <row r="491" spans="1:14" s="26" customFormat="1" ht="38.25" customHeight="1">
      <c r="A491" s="56" t="s">
        <v>214</v>
      </c>
      <c r="B491" s="2" t="s">
        <v>34</v>
      </c>
      <c r="C491" s="2" t="s">
        <v>7</v>
      </c>
      <c r="D491" s="2" t="s">
        <v>7</v>
      </c>
      <c r="E491" s="3">
        <v>79001</v>
      </c>
      <c r="F491" s="11" t="s">
        <v>95</v>
      </c>
      <c r="G491" s="2"/>
      <c r="H491" s="43">
        <f t="shared" ref="H491:I493" si="151">H492</f>
        <v>424</v>
      </c>
      <c r="I491" s="43">
        <f t="shared" si="151"/>
        <v>423.3</v>
      </c>
      <c r="J491" s="24">
        <f t="shared" si="139"/>
        <v>-0.69999999999998863</v>
      </c>
      <c r="K491" s="24">
        <f t="shared" si="143"/>
        <v>99.834905660377359</v>
      </c>
      <c r="L491" s="29"/>
      <c r="N491" s="30"/>
    </row>
    <row r="492" spans="1:14" s="26" customFormat="1" ht="25.5" customHeight="1">
      <c r="A492" s="56" t="s">
        <v>215</v>
      </c>
      <c r="B492" s="2" t="s">
        <v>34</v>
      </c>
      <c r="C492" s="2" t="s">
        <v>7</v>
      </c>
      <c r="D492" s="2" t="s">
        <v>7</v>
      </c>
      <c r="E492" s="3">
        <v>79001</v>
      </c>
      <c r="F492" s="3">
        <v>99990</v>
      </c>
      <c r="G492" s="2"/>
      <c r="H492" s="43">
        <f t="shared" si="151"/>
        <v>424</v>
      </c>
      <c r="I492" s="43">
        <f t="shared" si="151"/>
        <v>423.3</v>
      </c>
      <c r="J492" s="24">
        <f t="shared" si="139"/>
        <v>-0.69999999999998863</v>
      </c>
      <c r="K492" s="24">
        <f t="shared" si="143"/>
        <v>99.834905660377359</v>
      </c>
      <c r="L492" s="29"/>
      <c r="N492" s="30"/>
    </row>
    <row r="493" spans="1:14" s="26" customFormat="1" ht="38.25" customHeight="1">
      <c r="A493" s="1" t="s">
        <v>63</v>
      </c>
      <c r="B493" s="2" t="s">
        <v>34</v>
      </c>
      <c r="C493" s="2" t="s">
        <v>7</v>
      </c>
      <c r="D493" s="2" t="s">
        <v>7</v>
      </c>
      <c r="E493" s="3">
        <v>79001</v>
      </c>
      <c r="F493" s="3">
        <v>99990</v>
      </c>
      <c r="G493" s="2" t="s">
        <v>64</v>
      </c>
      <c r="H493" s="43">
        <f t="shared" si="151"/>
        <v>424</v>
      </c>
      <c r="I493" s="43">
        <f t="shared" si="151"/>
        <v>423.3</v>
      </c>
      <c r="J493" s="24">
        <f t="shared" si="139"/>
        <v>-0.69999999999998863</v>
      </c>
      <c r="K493" s="24">
        <f t="shared" si="143"/>
        <v>99.834905660377359</v>
      </c>
      <c r="L493" s="29"/>
      <c r="N493" s="30"/>
    </row>
    <row r="494" spans="1:14" s="26" customFormat="1" ht="16.5" customHeight="1">
      <c r="A494" s="1" t="s">
        <v>78</v>
      </c>
      <c r="B494" s="2" t="s">
        <v>34</v>
      </c>
      <c r="C494" s="2" t="s">
        <v>7</v>
      </c>
      <c r="D494" s="2" t="s">
        <v>7</v>
      </c>
      <c r="E494" s="3">
        <v>79001</v>
      </c>
      <c r="F494" s="3">
        <v>99990</v>
      </c>
      <c r="G494" s="2" t="s">
        <v>65</v>
      </c>
      <c r="H494" s="72">
        <v>424</v>
      </c>
      <c r="I494" s="7">
        <v>423.3</v>
      </c>
      <c r="J494" s="47">
        <f t="shared" si="139"/>
        <v>-0.69999999999998863</v>
      </c>
      <c r="K494" s="24">
        <f t="shared" si="143"/>
        <v>99.834905660377359</v>
      </c>
      <c r="L494" s="29"/>
      <c r="N494" s="30"/>
    </row>
    <row r="495" spans="1:14" s="26" customFormat="1" ht="16.5" customHeight="1">
      <c r="A495" s="56" t="s">
        <v>311</v>
      </c>
      <c r="B495" s="2" t="s">
        <v>34</v>
      </c>
      <c r="C495" s="2" t="s">
        <v>7</v>
      </c>
      <c r="D495" s="2" t="s">
        <v>7</v>
      </c>
      <c r="E495" s="3">
        <v>79002</v>
      </c>
      <c r="F495" s="11" t="s">
        <v>95</v>
      </c>
      <c r="G495" s="2"/>
      <c r="H495" s="43">
        <f>H496</f>
        <v>100</v>
      </c>
      <c r="I495" s="43">
        <f>I496</f>
        <v>0</v>
      </c>
      <c r="J495" s="47">
        <f t="shared" ref="J495:J497" si="152">I495-H495</f>
        <v>-100</v>
      </c>
      <c r="K495" s="24">
        <f t="shared" ref="K495:K497" si="153">I495/H495*100</f>
        <v>0</v>
      </c>
      <c r="L495" s="29"/>
      <c r="N495" s="30"/>
    </row>
    <row r="496" spans="1:14" s="26" customFormat="1" ht="16.5" customHeight="1">
      <c r="A496" s="56" t="s">
        <v>312</v>
      </c>
      <c r="B496" s="2" t="s">
        <v>34</v>
      </c>
      <c r="C496" s="2" t="s">
        <v>7</v>
      </c>
      <c r="D496" s="2" t="s">
        <v>7</v>
      </c>
      <c r="E496" s="3">
        <v>79002</v>
      </c>
      <c r="F496" s="3">
        <v>99260</v>
      </c>
      <c r="G496" s="2" t="s">
        <v>54</v>
      </c>
      <c r="H496" s="43">
        <f t="shared" ref="H496" si="154">H497</f>
        <v>100</v>
      </c>
      <c r="I496" s="43">
        <f t="shared" ref="I496" si="155">I497</f>
        <v>0</v>
      </c>
      <c r="J496" s="47">
        <f t="shared" si="152"/>
        <v>-100</v>
      </c>
      <c r="K496" s="24">
        <f t="shared" si="153"/>
        <v>0</v>
      </c>
      <c r="L496" s="29"/>
      <c r="N496" s="30"/>
    </row>
    <row r="497" spans="1:14" s="26" customFormat="1" ht="16.5" customHeight="1">
      <c r="A497" s="1" t="s">
        <v>55</v>
      </c>
      <c r="B497" s="2" t="s">
        <v>34</v>
      </c>
      <c r="C497" s="2" t="s">
        <v>7</v>
      </c>
      <c r="D497" s="2" t="s">
        <v>7</v>
      </c>
      <c r="E497" s="3">
        <v>79002</v>
      </c>
      <c r="F497" s="3">
        <v>99260</v>
      </c>
      <c r="G497" s="2" t="s">
        <v>17</v>
      </c>
      <c r="H497" s="23">
        <v>100</v>
      </c>
      <c r="I497" s="7">
        <v>0</v>
      </c>
      <c r="J497" s="47">
        <f t="shared" si="152"/>
        <v>-100</v>
      </c>
      <c r="K497" s="24">
        <f t="shared" si="153"/>
        <v>0</v>
      </c>
      <c r="L497" s="29"/>
      <c r="N497" s="30"/>
    </row>
    <row r="498" spans="1:14" s="26" customFormat="1" ht="12.75" customHeight="1">
      <c r="A498" s="1" t="s">
        <v>23</v>
      </c>
      <c r="B498" s="2" t="s">
        <v>34</v>
      </c>
      <c r="C498" s="2" t="s">
        <v>7</v>
      </c>
      <c r="D498" s="2" t="s">
        <v>16</v>
      </c>
      <c r="E498" s="2"/>
      <c r="F498" s="2"/>
      <c r="G498" s="2"/>
      <c r="H498" s="43">
        <f>H499</f>
        <v>2768.9</v>
      </c>
      <c r="I498" s="43">
        <f>I499</f>
        <v>1453.3</v>
      </c>
      <c r="J498" s="24">
        <f t="shared" si="139"/>
        <v>-1315.6000000000001</v>
      </c>
      <c r="K498" s="24">
        <f t="shared" si="143"/>
        <v>52.4865470042255</v>
      </c>
      <c r="L498" s="29"/>
      <c r="N498" s="30"/>
    </row>
    <row r="499" spans="1:14" s="26" customFormat="1" ht="12.75" customHeight="1">
      <c r="A499" s="1" t="s">
        <v>209</v>
      </c>
      <c r="B499" s="2" t="s">
        <v>34</v>
      </c>
      <c r="C499" s="2" t="s">
        <v>7</v>
      </c>
      <c r="D499" s="2" t="s">
        <v>16</v>
      </c>
      <c r="E499" s="3">
        <v>77000</v>
      </c>
      <c r="F499" s="11" t="s">
        <v>95</v>
      </c>
      <c r="G499" s="2"/>
      <c r="H499" s="43">
        <f>H500+H505+H517+H525+H529</f>
        <v>2768.9</v>
      </c>
      <c r="I499" s="43">
        <f>I500+I505+I517+I525+I529</f>
        <v>1453.3</v>
      </c>
      <c r="J499" s="24">
        <f t="shared" si="139"/>
        <v>-1315.6000000000001</v>
      </c>
      <c r="K499" s="24">
        <f t="shared" si="143"/>
        <v>52.4865470042255</v>
      </c>
      <c r="L499" s="31"/>
      <c r="N499" s="27"/>
    </row>
    <row r="500" spans="1:14" s="26" customFormat="1" ht="25.5" customHeight="1">
      <c r="A500" s="1" t="s">
        <v>210</v>
      </c>
      <c r="B500" s="2" t="s">
        <v>34</v>
      </c>
      <c r="C500" s="2" t="s">
        <v>7</v>
      </c>
      <c r="D500" s="2" t="s">
        <v>16</v>
      </c>
      <c r="E500" s="3">
        <v>77100</v>
      </c>
      <c r="F500" s="11" t="s">
        <v>95</v>
      </c>
      <c r="G500" s="2"/>
      <c r="H500" s="43">
        <f t="shared" ref="H500:J502" si="156">H501</f>
        <v>60.3</v>
      </c>
      <c r="I500" s="43">
        <f t="shared" si="156"/>
        <v>31.1</v>
      </c>
      <c r="J500" s="24">
        <f t="shared" si="139"/>
        <v>-29.199999999999996</v>
      </c>
      <c r="K500" s="24">
        <f t="shared" si="143"/>
        <v>51.575456053068002</v>
      </c>
      <c r="L500" s="29"/>
      <c r="N500" s="30"/>
    </row>
    <row r="501" spans="1:14" s="26" customFormat="1" ht="51" customHeight="1">
      <c r="A501" s="1" t="s">
        <v>143</v>
      </c>
      <c r="B501" s="2" t="s">
        <v>34</v>
      </c>
      <c r="C501" s="2" t="s">
        <v>7</v>
      </c>
      <c r="D501" s="2" t="s">
        <v>16</v>
      </c>
      <c r="E501" s="3">
        <v>77107</v>
      </c>
      <c r="F501" s="11" t="s">
        <v>95</v>
      </c>
      <c r="G501" s="2"/>
      <c r="H501" s="43">
        <f t="shared" si="156"/>
        <v>60.3</v>
      </c>
      <c r="I501" s="43">
        <f t="shared" si="156"/>
        <v>31.1</v>
      </c>
      <c r="J501" s="24">
        <f t="shared" si="139"/>
        <v>-29.199999999999996</v>
      </c>
      <c r="K501" s="24">
        <f t="shared" si="143"/>
        <v>51.575456053068002</v>
      </c>
      <c r="L501" s="29"/>
      <c r="N501" s="30"/>
    </row>
    <row r="502" spans="1:14" s="26" customFormat="1" ht="51" customHeight="1">
      <c r="A502" s="48" t="s">
        <v>197</v>
      </c>
      <c r="B502" s="2" t="s">
        <v>34</v>
      </c>
      <c r="C502" s="2" t="s">
        <v>7</v>
      </c>
      <c r="D502" s="2" t="s">
        <v>16</v>
      </c>
      <c r="E502" s="3">
        <v>77107</v>
      </c>
      <c r="F502" s="3">
        <v>77800</v>
      </c>
      <c r="G502" s="2"/>
      <c r="H502" s="43">
        <f>H503</f>
        <v>60.3</v>
      </c>
      <c r="I502" s="43">
        <f t="shared" si="156"/>
        <v>31.1</v>
      </c>
      <c r="J502" s="43">
        <f t="shared" si="156"/>
        <v>-29.199999999999996</v>
      </c>
      <c r="K502" s="24">
        <f t="shared" si="143"/>
        <v>51.575456053068002</v>
      </c>
      <c r="L502" s="29"/>
      <c r="N502" s="30"/>
    </row>
    <row r="503" spans="1:14" s="26" customFormat="1" ht="38.25" customHeight="1">
      <c r="A503" s="1" t="s">
        <v>51</v>
      </c>
      <c r="B503" s="2" t="s">
        <v>34</v>
      </c>
      <c r="C503" s="2" t="s">
        <v>7</v>
      </c>
      <c r="D503" s="2" t="s">
        <v>16</v>
      </c>
      <c r="E503" s="3">
        <v>77107</v>
      </c>
      <c r="F503" s="3">
        <v>77800</v>
      </c>
      <c r="G503" s="2" t="s">
        <v>50</v>
      </c>
      <c r="H503" s="43">
        <f>H504</f>
        <v>60.3</v>
      </c>
      <c r="I503" s="43">
        <f>I504</f>
        <v>31.1</v>
      </c>
      <c r="J503" s="24">
        <f t="shared" si="139"/>
        <v>-29.199999999999996</v>
      </c>
      <c r="K503" s="24">
        <f t="shared" si="143"/>
        <v>51.575456053068002</v>
      </c>
      <c r="L503" s="29"/>
      <c r="N503" s="30"/>
    </row>
    <row r="504" spans="1:14" s="26" customFormat="1" ht="57.75" customHeight="1">
      <c r="A504" s="1" t="s">
        <v>67</v>
      </c>
      <c r="B504" s="2" t="s">
        <v>34</v>
      </c>
      <c r="C504" s="2" t="s">
        <v>7</v>
      </c>
      <c r="D504" s="2" t="s">
        <v>16</v>
      </c>
      <c r="E504" s="3">
        <v>77107</v>
      </c>
      <c r="F504" s="3">
        <v>77800</v>
      </c>
      <c r="G504" s="2" t="s">
        <v>66</v>
      </c>
      <c r="H504" s="72">
        <v>60.3</v>
      </c>
      <c r="I504" s="7">
        <v>31.1</v>
      </c>
      <c r="J504" s="47">
        <f t="shared" si="139"/>
        <v>-29.199999999999996</v>
      </c>
      <c r="K504" s="24">
        <f t="shared" si="143"/>
        <v>51.575456053068002</v>
      </c>
      <c r="L504" s="29"/>
      <c r="M504" s="26" t="s">
        <v>125</v>
      </c>
      <c r="N504" s="30"/>
    </row>
    <row r="505" spans="1:14" s="26" customFormat="1" ht="25.5" customHeight="1">
      <c r="A505" s="1" t="s">
        <v>211</v>
      </c>
      <c r="B505" s="2" t="s">
        <v>34</v>
      </c>
      <c r="C505" s="2" t="s">
        <v>7</v>
      </c>
      <c r="D505" s="2" t="s">
        <v>16</v>
      </c>
      <c r="E505" s="3">
        <v>77200</v>
      </c>
      <c r="F505" s="11" t="s">
        <v>95</v>
      </c>
      <c r="G505" s="2"/>
      <c r="H505" s="43">
        <f>H511+H506</f>
        <v>318.39999999999998</v>
      </c>
      <c r="I505" s="43">
        <f>I511+I506</f>
        <v>230.2</v>
      </c>
      <c r="J505" s="24">
        <f t="shared" si="139"/>
        <v>-88.199999999999989</v>
      </c>
      <c r="K505" s="24">
        <f t="shared" si="143"/>
        <v>72.298994974874375</v>
      </c>
      <c r="L505" s="46"/>
      <c r="N505" s="27"/>
    </row>
    <row r="506" spans="1:14" s="26" customFormat="1" ht="25.5" customHeight="1">
      <c r="A506" s="1" t="s">
        <v>144</v>
      </c>
      <c r="B506" s="2" t="s">
        <v>34</v>
      </c>
      <c r="C506" s="2" t="s">
        <v>7</v>
      </c>
      <c r="D506" s="2" t="s">
        <v>16</v>
      </c>
      <c r="E506" s="3">
        <v>77201</v>
      </c>
      <c r="F506" s="11" t="s">
        <v>95</v>
      </c>
      <c r="G506" s="2"/>
      <c r="H506" s="43">
        <f t="shared" ref="H506:I509" si="157">H507</f>
        <v>255.5</v>
      </c>
      <c r="I506" s="43">
        <f t="shared" si="157"/>
        <v>191.6</v>
      </c>
      <c r="J506" s="24">
        <f t="shared" ref="J506:J510" si="158">I506-H506</f>
        <v>-63.900000000000006</v>
      </c>
      <c r="K506" s="24">
        <f t="shared" ref="K506:K510" si="159">I506/H506*100</f>
        <v>74.990215264187867</v>
      </c>
      <c r="L506" s="46"/>
      <c r="N506" s="27"/>
    </row>
    <row r="507" spans="1:14" s="26" customFormat="1" ht="53.25" customHeight="1">
      <c r="A507" s="48" t="s">
        <v>313</v>
      </c>
      <c r="B507" s="2" t="s">
        <v>34</v>
      </c>
      <c r="C507" s="2" t="s">
        <v>7</v>
      </c>
      <c r="D507" s="2" t="s">
        <v>16</v>
      </c>
      <c r="E507" s="3" t="s">
        <v>315</v>
      </c>
      <c r="F507" s="57" t="s">
        <v>95</v>
      </c>
      <c r="G507" s="2"/>
      <c r="H507" s="6">
        <f>H508</f>
        <v>255.5</v>
      </c>
      <c r="I507" s="6">
        <f>I508</f>
        <v>191.6</v>
      </c>
      <c r="J507" s="24">
        <f t="shared" si="158"/>
        <v>-63.900000000000006</v>
      </c>
      <c r="K507" s="24">
        <f t="shared" si="159"/>
        <v>74.990215264187867</v>
      </c>
      <c r="L507" s="46"/>
      <c r="N507" s="27"/>
    </row>
    <row r="508" spans="1:14" s="26" customFormat="1" ht="53.25" customHeight="1">
      <c r="A508" s="48" t="s">
        <v>314</v>
      </c>
      <c r="B508" s="2" t="s">
        <v>34</v>
      </c>
      <c r="C508" s="2" t="s">
        <v>7</v>
      </c>
      <c r="D508" s="2" t="s">
        <v>16</v>
      </c>
      <c r="E508" s="3" t="s">
        <v>315</v>
      </c>
      <c r="F508" s="3">
        <v>51790</v>
      </c>
      <c r="G508" s="2"/>
      <c r="H508" s="6">
        <f>H509</f>
        <v>255.5</v>
      </c>
      <c r="I508" s="6">
        <f>I509</f>
        <v>191.6</v>
      </c>
      <c r="J508" s="24">
        <f t="shared" ref="J508" si="160">I508-H508</f>
        <v>-63.900000000000006</v>
      </c>
      <c r="K508" s="24">
        <f t="shared" ref="K508" si="161">I508/H508*100</f>
        <v>74.990215264187867</v>
      </c>
      <c r="L508" s="46"/>
      <c r="N508" s="27"/>
    </row>
    <row r="509" spans="1:14" s="26" customFormat="1" ht="45" customHeight="1">
      <c r="A509" s="1" t="s">
        <v>314</v>
      </c>
      <c r="B509" s="2" t="s">
        <v>34</v>
      </c>
      <c r="C509" s="2" t="s">
        <v>7</v>
      </c>
      <c r="D509" s="2" t="s">
        <v>16</v>
      </c>
      <c r="E509" s="3" t="s">
        <v>315</v>
      </c>
      <c r="F509" s="3">
        <v>51790</v>
      </c>
      <c r="G509" s="2" t="s">
        <v>64</v>
      </c>
      <c r="H509" s="6">
        <f t="shared" si="157"/>
        <v>255.5</v>
      </c>
      <c r="I509" s="6">
        <f t="shared" si="157"/>
        <v>191.6</v>
      </c>
      <c r="J509" s="24">
        <f t="shared" si="158"/>
        <v>-63.900000000000006</v>
      </c>
      <c r="K509" s="24">
        <f t="shared" si="159"/>
        <v>74.990215264187867</v>
      </c>
      <c r="L509" s="46"/>
      <c r="N509" s="27"/>
    </row>
    <row r="510" spans="1:14" s="26" customFormat="1" ht="25.5" customHeight="1">
      <c r="A510" s="1" t="s">
        <v>78</v>
      </c>
      <c r="B510" s="2" t="s">
        <v>34</v>
      </c>
      <c r="C510" s="2" t="s">
        <v>7</v>
      </c>
      <c r="D510" s="2" t="s">
        <v>16</v>
      </c>
      <c r="E510" s="3" t="s">
        <v>315</v>
      </c>
      <c r="F510" s="3">
        <v>51790</v>
      </c>
      <c r="G510" s="2" t="s">
        <v>65</v>
      </c>
      <c r="H510" s="72">
        <v>255.5</v>
      </c>
      <c r="I510" s="7">
        <v>191.6</v>
      </c>
      <c r="J510" s="24">
        <f t="shared" si="158"/>
        <v>-63.900000000000006</v>
      </c>
      <c r="K510" s="24">
        <f t="shared" si="159"/>
        <v>74.990215264187867</v>
      </c>
      <c r="L510" s="46"/>
      <c r="N510" s="27"/>
    </row>
    <row r="511" spans="1:14" s="26" customFormat="1" ht="12.75" customHeight="1">
      <c r="A511" s="1" t="s">
        <v>114</v>
      </c>
      <c r="B511" s="2" t="s">
        <v>34</v>
      </c>
      <c r="C511" s="2" t="s">
        <v>7</v>
      </c>
      <c r="D511" s="2" t="s">
        <v>16</v>
      </c>
      <c r="E511" s="3">
        <v>77202</v>
      </c>
      <c r="F511" s="11" t="s">
        <v>95</v>
      </c>
      <c r="G511" s="2"/>
      <c r="H511" s="43">
        <f t="shared" ref="H511:I511" si="162">H512</f>
        <v>62.9</v>
      </c>
      <c r="I511" s="43">
        <f t="shared" si="162"/>
        <v>38.6</v>
      </c>
      <c r="J511" s="24">
        <f t="shared" si="139"/>
        <v>-24.299999999999997</v>
      </c>
      <c r="K511" s="24">
        <f t="shared" si="143"/>
        <v>61.36724960254373</v>
      </c>
      <c r="L511" s="46"/>
      <c r="N511" s="27"/>
    </row>
    <row r="512" spans="1:14" s="26" customFormat="1" ht="102" customHeight="1">
      <c r="A512" s="48" t="s">
        <v>198</v>
      </c>
      <c r="B512" s="2" t="s">
        <v>34</v>
      </c>
      <c r="C512" s="2" t="s">
        <v>7</v>
      </c>
      <c r="D512" s="2" t="s">
        <v>16</v>
      </c>
      <c r="E512" s="3">
        <v>77202</v>
      </c>
      <c r="F512" s="3">
        <v>77300</v>
      </c>
      <c r="G512" s="2"/>
      <c r="H512" s="43">
        <f>H513+H515</f>
        <v>62.9</v>
      </c>
      <c r="I512" s="43">
        <f>I513+I515</f>
        <v>38.6</v>
      </c>
      <c r="J512" s="24">
        <f t="shared" si="139"/>
        <v>-24.299999999999997</v>
      </c>
      <c r="K512" s="24">
        <f t="shared" si="143"/>
        <v>61.36724960254373</v>
      </c>
      <c r="L512" s="29"/>
      <c r="N512" s="30"/>
    </row>
    <row r="513" spans="1:14" s="26" customFormat="1" ht="38.25" customHeight="1">
      <c r="A513" s="1" t="s">
        <v>51</v>
      </c>
      <c r="B513" s="2" t="s">
        <v>34</v>
      </c>
      <c r="C513" s="2" t="s">
        <v>7</v>
      </c>
      <c r="D513" s="2" t="s">
        <v>16</v>
      </c>
      <c r="E513" s="3">
        <v>77202</v>
      </c>
      <c r="F513" s="3">
        <v>77300</v>
      </c>
      <c r="G513" s="2" t="s">
        <v>50</v>
      </c>
      <c r="H513" s="43">
        <f>H514</f>
        <v>57.9</v>
      </c>
      <c r="I513" s="43">
        <f>I514</f>
        <v>38.6</v>
      </c>
      <c r="J513" s="24">
        <f t="shared" si="139"/>
        <v>-19.299999999999997</v>
      </c>
      <c r="K513" s="24">
        <f t="shared" si="143"/>
        <v>66.666666666666671</v>
      </c>
      <c r="L513" s="29"/>
      <c r="N513" s="30"/>
    </row>
    <row r="514" spans="1:14" s="26" customFormat="1" ht="12.75" customHeight="1">
      <c r="A514" s="1" t="s">
        <v>67</v>
      </c>
      <c r="B514" s="2" t="s">
        <v>34</v>
      </c>
      <c r="C514" s="2" t="s">
        <v>7</v>
      </c>
      <c r="D514" s="2" t="s">
        <v>16</v>
      </c>
      <c r="E514" s="3">
        <v>77202</v>
      </c>
      <c r="F514" s="3">
        <v>77300</v>
      </c>
      <c r="G514" s="2" t="s">
        <v>66</v>
      </c>
      <c r="H514" s="72">
        <v>57.9</v>
      </c>
      <c r="I514" s="7">
        <v>38.6</v>
      </c>
      <c r="J514" s="24">
        <f t="shared" si="139"/>
        <v>-19.299999999999997</v>
      </c>
      <c r="K514" s="24">
        <f t="shared" si="143"/>
        <v>66.666666666666671</v>
      </c>
      <c r="L514" s="29"/>
      <c r="M514" s="26" t="s">
        <v>125</v>
      </c>
      <c r="N514" s="30"/>
    </row>
    <row r="515" spans="1:14" s="26" customFormat="1" ht="12.75" customHeight="1">
      <c r="A515" s="1" t="s">
        <v>55</v>
      </c>
      <c r="B515" s="2" t="s">
        <v>34</v>
      </c>
      <c r="C515" s="2" t="s">
        <v>7</v>
      </c>
      <c r="D515" s="2" t="s">
        <v>16</v>
      </c>
      <c r="E515" s="3">
        <v>77202</v>
      </c>
      <c r="F515" s="3">
        <v>77300</v>
      </c>
      <c r="G515" s="2" t="s">
        <v>54</v>
      </c>
      <c r="H515" s="6">
        <f>H516</f>
        <v>5</v>
      </c>
      <c r="I515" s="6">
        <f t="shared" ref="I515" si="163">I516</f>
        <v>0</v>
      </c>
      <c r="J515" s="24">
        <f t="shared" si="139"/>
        <v>-5</v>
      </c>
      <c r="K515" s="24">
        <f t="shared" si="143"/>
        <v>0</v>
      </c>
      <c r="L515" s="29"/>
      <c r="N515" s="30"/>
    </row>
    <row r="516" spans="1:14" s="26" customFormat="1" ht="25.5" customHeight="1">
      <c r="A516" s="1" t="s">
        <v>56</v>
      </c>
      <c r="B516" s="2" t="s">
        <v>34</v>
      </c>
      <c r="C516" s="2" t="s">
        <v>7</v>
      </c>
      <c r="D516" s="2" t="s">
        <v>16</v>
      </c>
      <c r="E516" s="3">
        <v>77202</v>
      </c>
      <c r="F516" s="3">
        <v>77300</v>
      </c>
      <c r="G516" s="2" t="s">
        <v>17</v>
      </c>
      <c r="H516" s="72">
        <v>5</v>
      </c>
      <c r="I516" s="7">
        <v>0</v>
      </c>
      <c r="J516" s="24">
        <f t="shared" si="139"/>
        <v>-5</v>
      </c>
      <c r="K516" s="24">
        <f t="shared" si="143"/>
        <v>0</v>
      </c>
      <c r="L516" s="25"/>
      <c r="M516" s="26" t="s">
        <v>126</v>
      </c>
      <c r="N516" s="27"/>
    </row>
    <row r="517" spans="1:14" s="26" customFormat="1" ht="25.5" customHeight="1">
      <c r="A517" s="1" t="s">
        <v>185</v>
      </c>
      <c r="B517" s="2" t="s">
        <v>34</v>
      </c>
      <c r="C517" s="2" t="s">
        <v>7</v>
      </c>
      <c r="D517" s="2" t="s">
        <v>16</v>
      </c>
      <c r="E517" s="3">
        <v>77001</v>
      </c>
      <c r="F517" s="11" t="s">
        <v>95</v>
      </c>
      <c r="G517" s="2"/>
      <c r="H517" s="43">
        <f>H518</f>
        <v>2067.8000000000002</v>
      </c>
      <c r="I517" s="43">
        <f>I518</f>
        <v>1065.7</v>
      </c>
      <c r="J517" s="24">
        <f t="shared" si="139"/>
        <v>-1002.1000000000001</v>
      </c>
      <c r="K517" s="24">
        <f t="shared" si="143"/>
        <v>51.537866331366665</v>
      </c>
      <c r="L517" s="25"/>
      <c r="N517" s="27"/>
    </row>
    <row r="518" spans="1:14" s="26" customFormat="1" ht="12.75" customHeight="1">
      <c r="A518" s="1" t="s">
        <v>186</v>
      </c>
      <c r="B518" s="2" t="s">
        <v>34</v>
      </c>
      <c r="C518" s="2" t="s">
        <v>7</v>
      </c>
      <c r="D518" s="2" t="s">
        <v>16</v>
      </c>
      <c r="E518" s="3">
        <v>77001</v>
      </c>
      <c r="F518" s="11" t="s">
        <v>103</v>
      </c>
      <c r="G518" s="2"/>
      <c r="H518" s="43">
        <f>H519+H523+H521</f>
        <v>2067.8000000000002</v>
      </c>
      <c r="I518" s="43">
        <f>I519+I523+I521</f>
        <v>1065.7</v>
      </c>
      <c r="J518" s="24">
        <f t="shared" si="139"/>
        <v>-1002.1000000000001</v>
      </c>
      <c r="K518" s="24">
        <f t="shared" si="143"/>
        <v>51.537866331366665</v>
      </c>
      <c r="L518" s="25"/>
      <c r="N518" s="27"/>
    </row>
    <row r="519" spans="1:14" s="26" customFormat="1" ht="38.25" customHeight="1">
      <c r="A519" s="1" t="s">
        <v>51</v>
      </c>
      <c r="B519" s="2" t="s">
        <v>34</v>
      </c>
      <c r="C519" s="2" t="s">
        <v>7</v>
      </c>
      <c r="D519" s="2" t="s">
        <v>16</v>
      </c>
      <c r="E519" s="3">
        <v>77001</v>
      </c>
      <c r="F519" s="11" t="s">
        <v>103</v>
      </c>
      <c r="G519" s="2" t="s">
        <v>50</v>
      </c>
      <c r="H519" s="43">
        <f>H520</f>
        <v>1983</v>
      </c>
      <c r="I519" s="43">
        <f>I520</f>
        <v>1043.2</v>
      </c>
      <c r="J519" s="24">
        <f t="shared" si="139"/>
        <v>-939.8</v>
      </c>
      <c r="K519" s="24">
        <f t="shared" si="143"/>
        <v>52.60716086737267</v>
      </c>
      <c r="L519" s="29"/>
      <c r="N519" s="30"/>
    </row>
    <row r="520" spans="1:14" s="26" customFormat="1" ht="12.75" customHeight="1">
      <c r="A520" s="1" t="s">
        <v>67</v>
      </c>
      <c r="B520" s="2" t="s">
        <v>34</v>
      </c>
      <c r="C520" s="2" t="s">
        <v>7</v>
      </c>
      <c r="D520" s="2" t="s">
        <v>16</v>
      </c>
      <c r="E520" s="3">
        <v>77001</v>
      </c>
      <c r="F520" s="11" t="s">
        <v>103</v>
      </c>
      <c r="G520" s="2" t="s">
        <v>66</v>
      </c>
      <c r="H520" s="72">
        <v>1983</v>
      </c>
      <c r="I520" s="7">
        <v>1043.2</v>
      </c>
      <c r="J520" s="24">
        <f t="shared" si="139"/>
        <v>-939.8</v>
      </c>
      <c r="K520" s="24">
        <f t="shared" si="143"/>
        <v>52.60716086737267</v>
      </c>
      <c r="L520" s="29"/>
      <c r="N520" s="30"/>
    </row>
    <row r="521" spans="1:14" s="26" customFormat="1" ht="12.75" customHeight="1">
      <c r="A521" s="1" t="s">
        <v>55</v>
      </c>
      <c r="B521" s="2" t="s">
        <v>34</v>
      </c>
      <c r="C521" s="2" t="s">
        <v>7</v>
      </c>
      <c r="D521" s="2" t="s">
        <v>16</v>
      </c>
      <c r="E521" s="3">
        <v>77001</v>
      </c>
      <c r="F521" s="11" t="s">
        <v>103</v>
      </c>
      <c r="G521" s="2" t="s">
        <v>54</v>
      </c>
      <c r="H521" s="43">
        <f>H522</f>
        <v>79.8</v>
      </c>
      <c r="I521" s="43">
        <f>I522</f>
        <v>20.9</v>
      </c>
      <c r="J521" s="24">
        <f t="shared" si="139"/>
        <v>-58.9</v>
      </c>
      <c r="K521" s="24">
        <f t="shared" si="143"/>
        <v>26.190476190476193</v>
      </c>
      <c r="L521" s="29"/>
      <c r="N521" s="30"/>
    </row>
    <row r="522" spans="1:14" s="26" customFormat="1" ht="25.5" customHeight="1">
      <c r="A522" s="1" t="s">
        <v>56</v>
      </c>
      <c r="B522" s="2" t="s">
        <v>34</v>
      </c>
      <c r="C522" s="2" t="s">
        <v>7</v>
      </c>
      <c r="D522" s="2" t="s">
        <v>16</v>
      </c>
      <c r="E522" s="3">
        <v>77001</v>
      </c>
      <c r="F522" s="11" t="s">
        <v>103</v>
      </c>
      <c r="G522" s="2" t="s">
        <v>17</v>
      </c>
      <c r="H522" s="72">
        <v>79.8</v>
      </c>
      <c r="I522" s="7">
        <v>20.9</v>
      </c>
      <c r="J522" s="24">
        <f t="shared" si="139"/>
        <v>-58.9</v>
      </c>
      <c r="K522" s="24">
        <f t="shared" si="143"/>
        <v>26.190476190476193</v>
      </c>
      <c r="L522" s="31"/>
      <c r="M522" s="50"/>
      <c r="N522" s="27"/>
    </row>
    <row r="523" spans="1:14" s="26" customFormat="1" ht="12.75" customHeight="1">
      <c r="A523" s="1" t="s">
        <v>59</v>
      </c>
      <c r="B523" s="2" t="s">
        <v>34</v>
      </c>
      <c r="C523" s="2" t="s">
        <v>7</v>
      </c>
      <c r="D523" s="2" t="s">
        <v>16</v>
      </c>
      <c r="E523" s="3">
        <v>77001</v>
      </c>
      <c r="F523" s="11" t="s">
        <v>103</v>
      </c>
      <c r="G523" s="2" t="s">
        <v>57</v>
      </c>
      <c r="H523" s="43">
        <f>H524</f>
        <v>5</v>
      </c>
      <c r="I523" s="43">
        <f>I524</f>
        <v>1.6</v>
      </c>
      <c r="J523" s="24">
        <f t="shared" si="139"/>
        <v>-3.4</v>
      </c>
      <c r="K523" s="24">
        <f t="shared" si="143"/>
        <v>32</v>
      </c>
      <c r="L523" s="29"/>
      <c r="M523" s="50"/>
      <c r="N523" s="27"/>
    </row>
    <row r="524" spans="1:14" s="26" customFormat="1" ht="12.75" customHeight="1">
      <c r="A524" s="1" t="s">
        <v>60</v>
      </c>
      <c r="B524" s="2" t="s">
        <v>34</v>
      </c>
      <c r="C524" s="2" t="s">
        <v>7</v>
      </c>
      <c r="D524" s="2" t="s">
        <v>16</v>
      </c>
      <c r="E524" s="3">
        <v>77001</v>
      </c>
      <c r="F524" s="11" t="s">
        <v>103</v>
      </c>
      <c r="G524" s="2" t="s">
        <v>58</v>
      </c>
      <c r="H524" s="72">
        <v>5</v>
      </c>
      <c r="I524" s="7">
        <v>1.6</v>
      </c>
      <c r="J524" s="24">
        <f t="shared" si="139"/>
        <v>-3.4</v>
      </c>
      <c r="K524" s="24">
        <f t="shared" si="143"/>
        <v>32</v>
      </c>
      <c r="L524" s="31"/>
      <c r="M524" s="50"/>
      <c r="N524" s="27"/>
    </row>
    <row r="525" spans="1:14" s="26" customFormat="1" ht="25.5" customHeight="1">
      <c r="A525" s="56" t="s">
        <v>118</v>
      </c>
      <c r="B525" s="2" t="s">
        <v>34</v>
      </c>
      <c r="C525" s="2" t="s">
        <v>7</v>
      </c>
      <c r="D525" s="2" t="s">
        <v>16</v>
      </c>
      <c r="E525" s="3">
        <v>77002</v>
      </c>
      <c r="F525" s="11" t="s">
        <v>95</v>
      </c>
      <c r="G525" s="2"/>
      <c r="H525" s="43">
        <f t="shared" ref="H525:I527" si="164">H526</f>
        <v>222.4</v>
      </c>
      <c r="I525" s="43">
        <f t="shared" si="164"/>
        <v>126.3</v>
      </c>
      <c r="J525" s="24">
        <f t="shared" si="139"/>
        <v>-96.100000000000009</v>
      </c>
      <c r="K525" s="24">
        <f t="shared" si="143"/>
        <v>56.789568345323737</v>
      </c>
      <c r="L525" s="29"/>
      <c r="N525" s="30"/>
    </row>
    <row r="526" spans="1:14" s="26" customFormat="1" ht="25.5" customHeight="1">
      <c r="A526" s="56" t="s">
        <v>117</v>
      </c>
      <c r="B526" s="2" t="s">
        <v>34</v>
      </c>
      <c r="C526" s="2" t="s">
        <v>7</v>
      </c>
      <c r="D526" s="2" t="s">
        <v>16</v>
      </c>
      <c r="E526" s="3">
        <v>77002</v>
      </c>
      <c r="F526" s="3">
        <v>99180</v>
      </c>
      <c r="G526" s="2"/>
      <c r="H526" s="43">
        <f>H527</f>
        <v>222.4</v>
      </c>
      <c r="I526" s="43">
        <f t="shared" si="164"/>
        <v>126.3</v>
      </c>
      <c r="J526" s="24">
        <f t="shared" si="139"/>
        <v>-96.100000000000009</v>
      </c>
      <c r="K526" s="24">
        <f t="shared" si="143"/>
        <v>56.789568345323737</v>
      </c>
      <c r="L526" s="31"/>
      <c r="N526" s="27"/>
    </row>
    <row r="527" spans="1:14" s="26" customFormat="1" ht="12.75" customHeight="1">
      <c r="A527" s="1" t="s">
        <v>55</v>
      </c>
      <c r="B527" s="2" t="s">
        <v>34</v>
      </c>
      <c r="C527" s="2" t="s">
        <v>7</v>
      </c>
      <c r="D527" s="2" t="s">
        <v>16</v>
      </c>
      <c r="E527" s="3">
        <v>77002</v>
      </c>
      <c r="F527" s="3">
        <v>99180</v>
      </c>
      <c r="G527" s="2" t="s">
        <v>54</v>
      </c>
      <c r="H527" s="43">
        <f t="shared" si="164"/>
        <v>222.4</v>
      </c>
      <c r="I527" s="43">
        <f t="shared" si="164"/>
        <v>126.3</v>
      </c>
      <c r="J527" s="24">
        <f t="shared" si="139"/>
        <v>-96.100000000000009</v>
      </c>
      <c r="K527" s="24">
        <f t="shared" si="143"/>
        <v>56.789568345323737</v>
      </c>
      <c r="L527" s="29"/>
      <c r="N527" s="30"/>
    </row>
    <row r="528" spans="1:14" s="26" customFormat="1" ht="25.5" customHeight="1">
      <c r="A528" s="1" t="s">
        <v>56</v>
      </c>
      <c r="B528" s="2" t="s">
        <v>34</v>
      </c>
      <c r="C528" s="2" t="s">
        <v>7</v>
      </c>
      <c r="D528" s="2" t="s">
        <v>16</v>
      </c>
      <c r="E528" s="3">
        <v>77002</v>
      </c>
      <c r="F528" s="3">
        <v>99180</v>
      </c>
      <c r="G528" s="2" t="s">
        <v>17</v>
      </c>
      <c r="H528" s="72">
        <v>222.4</v>
      </c>
      <c r="I528" s="7">
        <v>126.3</v>
      </c>
      <c r="J528" s="24">
        <f t="shared" si="139"/>
        <v>-96.100000000000009</v>
      </c>
      <c r="K528" s="24">
        <f t="shared" si="143"/>
        <v>56.789568345323737</v>
      </c>
      <c r="L528" s="29"/>
      <c r="N528" s="30"/>
    </row>
    <row r="529" spans="1:14" s="26" customFormat="1" ht="12.75" customHeight="1">
      <c r="A529" s="56" t="s">
        <v>119</v>
      </c>
      <c r="B529" s="2" t="s">
        <v>34</v>
      </c>
      <c r="C529" s="2" t="s">
        <v>7</v>
      </c>
      <c r="D529" s="2" t="s">
        <v>16</v>
      </c>
      <c r="E529" s="3">
        <v>77003</v>
      </c>
      <c r="F529" s="11" t="s">
        <v>95</v>
      </c>
      <c r="G529" s="2"/>
      <c r="H529" s="43">
        <f t="shared" ref="H529:I531" si="165">H530</f>
        <v>100</v>
      </c>
      <c r="I529" s="43">
        <f t="shared" si="165"/>
        <v>0</v>
      </c>
      <c r="J529" s="24">
        <f t="shared" si="139"/>
        <v>-100</v>
      </c>
      <c r="K529" s="24">
        <f t="shared" si="143"/>
        <v>0</v>
      </c>
      <c r="L529" s="29"/>
      <c r="N529" s="30"/>
    </row>
    <row r="530" spans="1:14" s="26" customFormat="1" ht="12.75" customHeight="1">
      <c r="A530" s="56" t="s">
        <v>87</v>
      </c>
      <c r="B530" s="2" t="s">
        <v>34</v>
      </c>
      <c r="C530" s="2" t="s">
        <v>7</v>
      </c>
      <c r="D530" s="2" t="s">
        <v>16</v>
      </c>
      <c r="E530" s="3">
        <v>77003</v>
      </c>
      <c r="F530" s="3">
        <v>99190</v>
      </c>
      <c r="G530" s="2"/>
      <c r="H530" s="43">
        <f t="shared" si="165"/>
        <v>100</v>
      </c>
      <c r="I530" s="43">
        <f t="shared" si="165"/>
        <v>0</v>
      </c>
      <c r="J530" s="24">
        <f t="shared" ref="J530:J582" si="166">I530-H530</f>
        <v>-100</v>
      </c>
      <c r="K530" s="24">
        <f t="shared" si="143"/>
        <v>0</v>
      </c>
      <c r="L530" s="25"/>
      <c r="N530" s="27"/>
    </row>
    <row r="531" spans="1:14" s="26" customFormat="1" ht="12.75" customHeight="1">
      <c r="A531" s="1" t="s">
        <v>55</v>
      </c>
      <c r="B531" s="2" t="s">
        <v>34</v>
      </c>
      <c r="C531" s="2" t="s">
        <v>7</v>
      </c>
      <c r="D531" s="2" t="s">
        <v>16</v>
      </c>
      <c r="E531" s="3">
        <v>77003</v>
      </c>
      <c r="F531" s="3">
        <v>99190</v>
      </c>
      <c r="G531" s="2" t="s">
        <v>54</v>
      </c>
      <c r="H531" s="43">
        <f t="shared" si="165"/>
        <v>100</v>
      </c>
      <c r="I531" s="43">
        <f t="shared" si="165"/>
        <v>0</v>
      </c>
      <c r="J531" s="24">
        <f t="shared" si="166"/>
        <v>-100</v>
      </c>
      <c r="K531" s="24">
        <f t="shared" ref="K531:K582" si="167">I531/H531*100</f>
        <v>0</v>
      </c>
      <c r="L531" s="29"/>
      <c r="N531" s="30"/>
    </row>
    <row r="532" spans="1:14" s="26" customFormat="1" ht="25.5" customHeight="1">
      <c r="A532" s="1" t="s">
        <v>56</v>
      </c>
      <c r="B532" s="2" t="s">
        <v>34</v>
      </c>
      <c r="C532" s="2" t="s">
        <v>7</v>
      </c>
      <c r="D532" s="2" t="s">
        <v>16</v>
      </c>
      <c r="E532" s="3">
        <v>77003</v>
      </c>
      <c r="F532" s="3">
        <v>99190</v>
      </c>
      <c r="G532" s="2" t="s">
        <v>17</v>
      </c>
      <c r="H532" s="72">
        <v>100</v>
      </c>
      <c r="I532" s="7">
        <v>0</v>
      </c>
      <c r="J532" s="24">
        <f t="shared" si="166"/>
        <v>-100</v>
      </c>
      <c r="K532" s="24">
        <f t="shared" si="167"/>
        <v>0</v>
      </c>
      <c r="L532" s="29"/>
      <c r="N532" s="30"/>
    </row>
    <row r="533" spans="1:14" s="26" customFormat="1" ht="12.75" customHeight="1">
      <c r="A533" s="1" t="s">
        <v>46</v>
      </c>
      <c r="B533" s="2" t="s">
        <v>34</v>
      </c>
      <c r="C533" s="2" t="s">
        <v>3</v>
      </c>
      <c r="D533" s="2"/>
      <c r="E533" s="2"/>
      <c r="F533" s="2"/>
      <c r="G533" s="2"/>
      <c r="H533" s="43">
        <f>H534</f>
        <v>16738.599999999999</v>
      </c>
      <c r="I533" s="43">
        <f>I534</f>
        <v>10128.900000000001</v>
      </c>
      <c r="J533" s="24">
        <f t="shared" si="166"/>
        <v>-6609.6999999999971</v>
      </c>
      <c r="K533" s="24">
        <f t="shared" si="167"/>
        <v>60.512229218692134</v>
      </c>
      <c r="L533" s="29"/>
      <c r="N533" s="30"/>
    </row>
    <row r="534" spans="1:14" s="26" customFormat="1" ht="12.75" customHeight="1">
      <c r="A534" s="1" t="s">
        <v>27</v>
      </c>
      <c r="B534" s="2" t="s">
        <v>34</v>
      </c>
      <c r="C534" s="2" t="s">
        <v>3</v>
      </c>
      <c r="D534" s="2" t="s">
        <v>1</v>
      </c>
      <c r="E534" s="2"/>
      <c r="F534" s="2"/>
      <c r="G534" s="2"/>
      <c r="H534" s="43">
        <f>H540+H535</f>
        <v>16738.599999999999</v>
      </c>
      <c r="I534" s="43">
        <f>I540+I535</f>
        <v>10128.900000000001</v>
      </c>
      <c r="J534" s="24">
        <f t="shared" si="166"/>
        <v>-6609.6999999999971</v>
      </c>
      <c r="K534" s="24">
        <f t="shared" si="167"/>
        <v>60.512229218692134</v>
      </c>
      <c r="L534" s="25"/>
      <c r="N534" s="27"/>
    </row>
    <row r="535" spans="1:14" s="26" customFormat="1" ht="12.75" customHeight="1">
      <c r="A535" s="1" t="s">
        <v>201</v>
      </c>
      <c r="B535" s="2" t="s">
        <v>34</v>
      </c>
      <c r="C535" s="2" t="s">
        <v>3</v>
      </c>
      <c r="D535" s="2" t="s">
        <v>1</v>
      </c>
      <c r="E535" s="3">
        <v>72000</v>
      </c>
      <c r="F535" s="11" t="s">
        <v>95</v>
      </c>
      <c r="G535" s="2"/>
      <c r="H535" s="43">
        <f t="shared" ref="H535:I538" si="168">H536</f>
        <v>10</v>
      </c>
      <c r="I535" s="43">
        <f t="shared" si="168"/>
        <v>0</v>
      </c>
      <c r="J535" s="24">
        <f t="shared" ref="J535:J539" si="169">I535-H535</f>
        <v>-10</v>
      </c>
      <c r="K535" s="24">
        <f t="shared" ref="K535:K539" si="170">I535/H535*100</f>
        <v>0</v>
      </c>
      <c r="L535" s="25"/>
      <c r="N535" s="27"/>
    </row>
    <row r="536" spans="1:14" s="26" customFormat="1" ht="12.75" customHeight="1">
      <c r="A536" s="1" t="s">
        <v>316</v>
      </c>
      <c r="B536" s="2" t="s">
        <v>34</v>
      </c>
      <c r="C536" s="2" t="s">
        <v>3</v>
      </c>
      <c r="D536" s="2" t="s">
        <v>1</v>
      </c>
      <c r="E536" s="3">
        <v>72001</v>
      </c>
      <c r="F536" s="11" t="s">
        <v>95</v>
      </c>
      <c r="G536" s="2"/>
      <c r="H536" s="43">
        <f t="shared" si="168"/>
        <v>10</v>
      </c>
      <c r="I536" s="43">
        <f t="shared" si="168"/>
        <v>0</v>
      </c>
      <c r="J536" s="24">
        <f t="shared" si="169"/>
        <v>-10</v>
      </c>
      <c r="K536" s="24">
        <f t="shared" si="170"/>
        <v>0</v>
      </c>
      <c r="L536" s="25"/>
      <c r="N536" s="27"/>
    </row>
    <row r="537" spans="1:14" s="26" customFormat="1" ht="12.75" customHeight="1">
      <c r="A537" s="1" t="s">
        <v>310</v>
      </c>
      <c r="B537" s="2" t="s">
        <v>34</v>
      </c>
      <c r="C537" s="2" t="s">
        <v>3</v>
      </c>
      <c r="D537" s="2" t="s">
        <v>1</v>
      </c>
      <c r="E537" s="3">
        <v>72001</v>
      </c>
      <c r="F537" s="3">
        <v>99990</v>
      </c>
      <c r="G537" s="2"/>
      <c r="H537" s="43">
        <f t="shared" si="168"/>
        <v>10</v>
      </c>
      <c r="I537" s="43">
        <f t="shared" si="168"/>
        <v>0</v>
      </c>
      <c r="J537" s="24">
        <f t="shared" si="169"/>
        <v>-10</v>
      </c>
      <c r="K537" s="24">
        <f t="shared" si="170"/>
        <v>0</v>
      </c>
      <c r="L537" s="25"/>
      <c r="N537" s="27"/>
    </row>
    <row r="538" spans="1:14" s="26" customFormat="1" ht="12.75" customHeight="1">
      <c r="A538" s="1" t="s">
        <v>55</v>
      </c>
      <c r="B538" s="2" t="s">
        <v>34</v>
      </c>
      <c r="C538" s="2" t="s">
        <v>3</v>
      </c>
      <c r="D538" s="2" t="s">
        <v>1</v>
      </c>
      <c r="E538" s="3">
        <v>72001</v>
      </c>
      <c r="F538" s="3">
        <v>99990</v>
      </c>
      <c r="G538" s="2" t="s">
        <v>54</v>
      </c>
      <c r="H538" s="43">
        <f t="shared" si="168"/>
        <v>10</v>
      </c>
      <c r="I538" s="43">
        <f t="shared" si="168"/>
        <v>0</v>
      </c>
      <c r="J538" s="24">
        <f t="shared" si="169"/>
        <v>-10</v>
      </c>
      <c r="K538" s="24">
        <f t="shared" si="170"/>
        <v>0</v>
      </c>
      <c r="L538" s="25"/>
      <c r="N538" s="27"/>
    </row>
    <row r="539" spans="1:14" s="26" customFormat="1" ht="12.75" customHeight="1">
      <c r="A539" s="1" t="s">
        <v>56</v>
      </c>
      <c r="B539" s="2" t="s">
        <v>34</v>
      </c>
      <c r="C539" s="2" t="s">
        <v>3</v>
      </c>
      <c r="D539" s="2" t="s">
        <v>1</v>
      </c>
      <c r="E539" s="3">
        <v>72001</v>
      </c>
      <c r="F539" s="3">
        <v>99990</v>
      </c>
      <c r="G539" s="2" t="s">
        <v>17</v>
      </c>
      <c r="H539" s="23">
        <v>10</v>
      </c>
      <c r="I539" s="23">
        <v>0</v>
      </c>
      <c r="J539" s="24">
        <f t="shared" si="169"/>
        <v>-10</v>
      </c>
      <c r="K539" s="24">
        <f t="shared" si="170"/>
        <v>0</v>
      </c>
      <c r="L539" s="25"/>
      <c r="N539" s="27"/>
    </row>
    <row r="540" spans="1:14" s="26" customFormat="1" ht="25.5" customHeight="1">
      <c r="A540" s="1" t="s">
        <v>208</v>
      </c>
      <c r="B540" s="2" t="s">
        <v>34</v>
      </c>
      <c r="C540" s="2" t="s">
        <v>3</v>
      </c>
      <c r="D540" s="2" t="s">
        <v>1</v>
      </c>
      <c r="E540" s="3">
        <v>78000</v>
      </c>
      <c r="F540" s="11" t="s">
        <v>95</v>
      </c>
      <c r="G540" s="2"/>
      <c r="H540" s="43">
        <f>H541+H545+H549+H556</f>
        <v>16728.599999999999</v>
      </c>
      <c r="I540" s="43">
        <f>I541+I545+I549+I556</f>
        <v>10128.900000000001</v>
      </c>
      <c r="J540" s="24">
        <f t="shared" si="166"/>
        <v>-6599.6999999999971</v>
      </c>
      <c r="K540" s="24">
        <f t="shared" si="167"/>
        <v>60.548402137656488</v>
      </c>
      <c r="L540" s="29"/>
      <c r="N540" s="30"/>
    </row>
    <row r="541" spans="1:14" s="26" customFormat="1" ht="25.5" customHeight="1">
      <c r="A541" s="1" t="s">
        <v>148</v>
      </c>
      <c r="B541" s="2" t="s">
        <v>34</v>
      </c>
      <c r="C541" s="2" t="s">
        <v>3</v>
      </c>
      <c r="D541" s="2" t="s">
        <v>1</v>
      </c>
      <c r="E541" s="3">
        <v>78001</v>
      </c>
      <c r="F541" s="11" t="s">
        <v>95</v>
      </c>
      <c r="G541" s="2"/>
      <c r="H541" s="43">
        <f t="shared" ref="H541:I543" si="171">H542</f>
        <v>828.2</v>
      </c>
      <c r="I541" s="43">
        <f t="shared" si="171"/>
        <v>0</v>
      </c>
      <c r="J541" s="24">
        <f t="shared" si="166"/>
        <v>-828.2</v>
      </c>
      <c r="K541" s="24">
        <f t="shared" si="167"/>
        <v>0</v>
      </c>
      <c r="L541" s="29"/>
      <c r="N541" s="30"/>
    </row>
    <row r="542" spans="1:14" s="26" customFormat="1" ht="25.5" customHeight="1">
      <c r="A542" s="1" t="s">
        <v>88</v>
      </c>
      <c r="B542" s="2" t="s">
        <v>34</v>
      </c>
      <c r="C542" s="2" t="s">
        <v>3</v>
      </c>
      <c r="D542" s="2" t="s">
        <v>1</v>
      </c>
      <c r="E542" s="3">
        <v>78001</v>
      </c>
      <c r="F542" s="3">
        <v>99200</v>
      </c>
      <c r="G542" s="2"/>
      <c r="H542" s="43">
        <f t="shared" si="171"/>
        <v>828.2</v>
      </c>
      <c r="I542" s="43">
        <f t="shared" si="171"/>
        <v>0</v>
      </c>
      <c r="J542" s="24">
        <f t="shared" si="166"/>
        <v>-828.2</v>
      </c>
      <c r="K542" s="24">
        <f t="shared" si="167"/>
        <v>0</v>
      </c>
      <c r="L542" s="29"/>
      <c r="N542" s="30"/>
    </row>
    <row r="543" spans="1:14" s="26" customFormat="1" ht="25.5" customHeight="1">
      <c r="A543" s="1" t="s">
        <v>76</v>
      </c>
      <c r="B543" s="2" t="s">
        <v>34</v>
      </c>
      <c r="C543" s="2" t="s">
        <v>3</v>
      </c>
      <c r="D543" s="2" t="s">
        <v>1</v>
      </c>
      <c r="E543" s="3">
        <v>78001</v>
      </c>
      <c r="F543" s="3">
        <v>99200</v>
      </c>
      <c r="G543" s="2" t="s">
        <v>64</v>
      </c>
      <c r="H543" s="43">
        <f t="shared" si="171"/>
        <v>828.2</v>
      </c>
      <c r="I543" s="43">
        <f t="shared" si="171"/>
        <v>0</v>
      </c>
      <c r="J543" s="24">
        <f t="shared" si="166"/>
        <v>-828.2</v>
      </c>
      <c r="K543" s="24">
        <f t="shared" si="167"/>
        <v>0</v>
      </c>
      <c r="L543" s="29"/>
      <c r="N543" s="30"/>
    </row>
    <row r="544" spans="1:14" s="26" customFormat="1" ht="12.75" customHeight="1">
      <c r="A544" s="1" t="s">
        <v>78</v>
      </c>
      <c r="B544" s="2" t="s">
        <v>34</v>
      </c>
      <c r="C544" s="2" t="s">
        <v>3</v>
      </c>
      <c r="D544" s="2" t="s">
        <v>1</v>
      </c>
      <c r="E544" s="3">
        <v>78001</v>
      </c>
      <c r="F544" s="3">
        <v>99200</v>
      </c>
      <c r="G544" s="2" t="s">
        <v>65</v>
      </c>
      <c r="H544" s="7">
        <v>828.2</v>
      </c>
      <c r="I544" s="7">
        <v>0</v>
      </c>
      <c r="J544" s="28">
        <f t="shared" si="166"/>
        <v>-828.2</v>
      </c>
      <c r="K544" s="24">
        <f t="shared" si="167"/>
        <v>0</v>
      </c>
      <c r="L544" s="29"/>
      <c r="N544" s="30"/>
    </row>
    <row r="545" spans="1:14" s="26" customFormat="1" ht="12.75" customHeight="1">
      <c r="A545" s="56" t="s">
        <v>121</v>
      </c>
      <c r="B545" s="2" t="s">
        <v>34</v>
      </c>
      <c r="C545" s="2" t="s">
        <v>3</v>
      </c>
      <c r="D545" s="2" t="s">
        <v>1</v>
      </c>
      <c r="E545" s="3">
        <v>78003</v>
      </c>
      <c r="F545" s="11" t="s">
        <v>95</v>
      </c>
      <c r="G545" s="2"/>
      <c r="H545" s="43">
        <f t="shared" ref="H545:I547" si="172">H546</f>
        <v>7040.3</v>
      </c>
      <c r="I545" s="43">
        <f t="shared" si="172"/>
        <v>6310.3</v>
      </c>
      <c r="J545" s="24">
        <f t="shared" si="166"/>
        <v>-730</v>
      </c>
      <c r="K545" s="24">
        <f t="shared" si="167"/>
        <v>89.631123673707094</v>
      </c>
      <c r="L545" s="29"/>
      <c r="N545" s="30"/>
    </row>
    <row r="546" spans="1:14" s="26" customFormat="1" ht="12.75" customHeight="1">
      <c r="A546" s="56" t="s">
        <v>120</v>
      </c>
      <c r="B546" s="2" t="s">
        <v>34</v>
      </c>
      <c r="C546" s="2" t="s">
        <v>3</v>
      </c>
      <c r="D546" s="2" t="s">
        <v>1</v>
      </c>
      <c r="E546" s="3">
        <v>78003</v>
      </c>
      <c r="F546" s="11" t="s">
        <v>109</v>
      </c>
      <c r="G546" s="2"/>
      <c r="H546" s="43">
        <f t="shared" si="172"/>
        <v>7040.3</v>
      </c>
      <c r="I546" s="43">
        <f t="shared" si="172"/>
        <v>6310.3</v>
      </c>
      <c r="J546" s="24">
        <f t="shared" si="166"/>
        <v>-730</v>
      </c>
      <c r="K546" s="24">
        <f t="shared" si="167"/>
        <v>89.631123673707094</v>
      </c>
      <c r="L546" s="31"/>
      <c r="N546" s="27"/>
    </row>
    <row r="547" spans="1:14" s="26" customFormat="1" ht="25.5" customHeight="1">
      <c r="A547" s="1" t="s">
        <v>76</v>
      </c>
      <c r="B547" s="2" t="s">
        <v>34</v>
      </c>
      <c r="C547" s="2" t="s">
        <v>3</v>
      </c>
      <c r="D547" s="2" t="s">
        <v>1</v>
      </c>
      <c r="E547" s="3">
        <v>78003</v>
      </c>
      <c r="F547" s="11" t="s">
        <v>109</v>
      </c>
      <c r="G547" s="2" t="s">
        <v>64</v>
      </c>
      <c r="H547" s="43">
        <f t="shared" si="172"/>
        <v>7040.3</v>
      </c>
      <c r="I547" s="43">
        <f t="shared" si="172"/>
        <v>6310.3</v>
      </c>
      <c r="J547" s="24">
        <f t="shared" si="166"/>
        <v>-730</v>
      </c>
      <c r="K547" s="24">
        <f t="shared" si="167"/>
        <v>89.631123673707094</v>
      </c>
      <c r="L547" s="29"/>
      <c r="N547" s="30"/>
    </row>
    <row r="548" spans="1:14" s="26" customFormat="1" ht="12.75" customHeight="1">
      <c r="A548" s="1" t="s">
        <v>78</v>
      </c>
      <c r="B548" s="2" t="s">
        <v>34</v>
      </c>
      <c r="C548" s="2" t="s">
        <v>3</v>
      </c>
      <c r="D548" s="2" t="s">
        <v>1</v>
      </c>
      <c r="E548" s="3">
        <v>78003</v>
      </c>
      <c r="F548" s="11" t="s">
        <v>109</v>
      </c>
      <c r="G548" s="2" t="s">
        <v>65</v>
      </c>
      <c r="H548" s="7">
        <v>7040.3</v>
      </c>
      <c r="I548" s="7">
        <v>6310.3</v>
      </c>
      <c r="J548" s="24">
        <f t="shared" si="166"/>
        <v>-730</v>
      </c>
      <c r="K548" s="24">
        <f t="shared" si="167"/>
        <v>89.631123673707094</v>
      </c>
      <c r="L548" s="29"/>
      <c r="N548" s="30"/>
    </row>
    <row r="549" spans="1:14" s="26" customFormat="1" ht="12.75" customHeight="1">
      <c r="A549" s="56" t="s">
        <v>123</v>
      </c>
      <c r="B549" s="2" t="s">
        <v>34</v>
      </c>
      <c r="C549" s="2" t="s">
        <v>3</v>
      </c>
      <c r="D549" s="2" t="s">
        <v>1</v>
      </c>
      <c r="E549" s="3">
        <v>78004</v>
      </c>
      <c r="F549" s="11" t="s">
        <v>95</v>
      </c>
      <c r="G549" s="2"/>
      <c r="H549" s="43">
        <f>H550+H553</f>
        <v>2809</v>
      </c>
      <c r="I549" s="43">
        <f>I550+I553</f>
        <v>40.5</v>
      </c>
      <c r="J549" s="24">
        <f t="shared" si="166"/>
        <v>-2768.5</v>
      </c>
      <c r="K549" s="24">
        <f t="shared" si="167"/>
        <v>1.4417942328230686</v>
      </c>
      <c r="L549" s="29"/>
      <c r="N549" s="30"/>
    </row>
    <row r="550" spans="1:14" s="26" customFormat="1" ht="12.75" customHeight="1">
      <c r="A550" s="56" t="s">
        <v>122</v>
      </c>
      <c r="B550" s="2" t="s">
        <v>34</v>
      </c>
      <c r="C550" s="2" t="s">
        <v>3</v>
      </c>
      <c r="D550" s="2" t="s">
        <v>1</v>
      </c>
      <c r="E550" s="3">
        <v>78004</v>
      </c>
      <c r="F550" s="3">
        <v>99210</v>
      </c>
      <c r="G550" s="2"/>
      <c r="H550" s="43">
        <f t="shared" ref="H550:I551" si="173">H551</f>
        <v>215.3</v>
      </c>
      <c r="I550" s="43">
        <f t="shared" si="173"/>
        <v>35.799999999999997</v>
      </c>
      <c r="J550" s="24">
        <f t="shared" si="166"/>
        <v>-179.5</v>
      </c>
      <c r="K550" s="24">
        <f t="shared" si="167"/>
        <v>16.627960984672548</v>
      </c>
      <c r="L550" s="25"/>
      <c r="N550" s="27"/>
    </row>
    <row r="551" spans="1:14" s="26" customFormat="1" ht="12.75" customHeight="1">
      <c r="A551" s="1" t="s">
        <v>55</v>
      </c>
      <c r="B551" s="2" t="s">
        <v>34</v>
      </c>
      <c r="C551" s="2" t="s">
        <v>3</v>
      </c>
      <c r="D551" s="2" t="s">
        <v>1</v>
      </c>
      <c r="E551" s="3">
        <v>78004</v>
      </c>
      <c r="F551" s="3">
        <v>99210</v>
      </c>
      <c r="G551" s="2" t="s">
        <v>54</v>
      </c>
      <c r="H551" s="43">
        <f t="shared" si="173"/>
        <v>215.3</v>
      </c>
      <c r="I551" s="43">
        <f t="shared" si="173"/>
        <v>35.799999999999997</v>
      </c>
      <c r="J551" s="24">
        <f t="shared" si="166"/>
        <v>-179.5</v>
      </c>
      <c r="K551" s="24">
        <f t="shared" si="167"/>
        <v>16.627960984672548</v>
      </c>
      <c r="L551" s="29"/>
      <c r="N551" s="27"/>
    </row>
    <row r="552" spans="1:14" s="26" customFormat="1" ht="25.5" customHeight="1">
      <c r="A552" s="1" t="s">
        <v>56</v>
      </c>
      <c r="B552" s="2" t="s">
        <v>34</v>
      </c>
      <c r="C552" s="2" t="s">
        <v>3</v>
      </c>
      <c r="D552" s="2" t="s">
        <v>1</v>
      </c>
      <c r="E552" s="3">
        <v>78004</v>
      </c>
      <c r="F552" s="3">
        <v>99210</v>
      </c>
      <c r="G552" s="2" t="s">
        <v>17</v>
      </c>
      <c r="H552" s="7">
        <v>215.3</v>
      </c>
      <c r="I552" s="7">
        <v>35.799999999999997</v>
      </c>
      <c r="J552" s="24">
        <f t="shared" si="166"/>
        <v>-179.5</v>
      </c>
      <c r="K552" s="24">
        <f t="shared" si="167"/>
        <v>16.627960984672548</v>
      </c>
      <c r="L552" s="29"/>
      <c r="N552" s="30"/>
    </row>
    <row r="553" spans="1:14" s="26" customFormat="1" ht="12.75" customHeight="1">
      <c r="A553" s="56" t="s">
        <v>124</v>
      </c>
      <c r="B553" s="2" t="s">
        <v>34</v>
      </c>
      <c r="C553" s="2" t="s">
        <v>3</v>
      </c>
      <c r="D553" s="2" t="s">
        <v>1</v>
      </c>
      <c r="E553" s="3">
        <v>78004</v>
      </c>
      <c r="F553" s="3">
        <v>99220</v>
      </c>
      <c r="G553" s="2"/>
      <c r="H553" s="43">
        <f t="shared" ref="H553:I554" si="174">H554</f>
        <v>2593.6999999999998</v>
      </c>
      <c r="I553" s="43">
        <f t="shared" si="174"/>
        <v>4.7</v>
      </c>
      <c r="J553" s="24">
        <f t="shared" si="166"/>
        <v>-2589</v>
      </c>
      <c r="K553" s="24">
        <f t="shared" si="167"/>
        <v>0.18120831244939661</v>
      </c>
      <c r="L553" s="29"/>
      <c r="N553" s="30"/>
    </row>
    <row r="554" spans="1:14" s="26" customFormat="1" ht="29.25" customHeight="1">
      <c r="A554" s="1" t="s">
        <v>63</v>
      </c>
      <c r="B554" s="2" t="s">
        <v>34</v>
      </c>
      <c r="C554" s="2" t="s">
        <v>3</v>
      </c>
      <c r="D554" s="2" t="s">
        <v>1</v>
      </c>
      <c r="E554" s="3">
        <v>78004</v>
      </c>
      <c r="F554" s="3">
        <v>99220</v>
      </c>
      <c r="G554" s="2" t="s">
        <v>64</v>
      </c>
      <c r="H554" s="43">
        <f t="shared" si="174"/>
        <v>2593.6999999999998</v>
      </c>
      <c r="I554" s="43">
        <f t="shared" si="174"/>
        <v>4.7</v>
      </c>
      <c r="J554" s="24">
        <f t="shared" si="166"/>
        <v>-2589</v>
      </c>
      <c r="K554" s="24">
        <f t="shared" si="167"/>
        <v>0.18120831244939661</v>
      </c>
      <c r="L554" s="25"/>
      <c r="N554" s="27"/>
    </row>
    <row r="555" spans="1:14" s="26" customFormat="1" ht="19.5" customHeight="1">
      <c r="A555" s="1" t="s">
        <v>78</v>
      </c>
      <c r="B555" s="2" t="s">
        <v>34</v>
      </c>
      <c r="C555" s="2" t="s">
        <v>3</v>
      </c>
      <c r="D555" s="2" t="s">
        <v>1</v>
      </c>
      <c r="E555" s="3">
        <v>78004</v>
      </c>
      <c r="F555" s="3">
        <v>99220</v>
      </c>
      <c r="G555" s="2" t="s">
        <v>65</v>
      </c>
      <c r="H555" s="7">
        <v>2593.6999999999998</v>
      </c>
      <c r="I555" s="7">
        <v>4.7</v>
      </c>
      <c r="J555" s="24">
        <f t="shared" si="166"/>
        <v>-2589</v>
      </c>
      <c r="K555" s="24">
        <f t="shared" si="167"/>
        <v>0.18120831244939661</v>
      </c>
      <c r="L555" s="29"/>
      <c r="N555" s="30"/>
    </row>
    <row r="556" spans="1:14" s="26" customFormat="1" ht="25.5" customHeight="1">
      <c r="A556" s="51" t="s">
        <v>164</v>
      </c>
      <c r="B556" s="2" t="s">
        <v>34</v>
      </c>
      <c r="C556" s="2" t="s">
        <v>3</v>
      </c>
      <c r="D556" s="2" t="s">
        <v>1</v>
      </c>
      <c r="E556" s="5">
        <v>78008</v>
      </c>
      <c r="F556" s="11" t="s">
        <v>95</v>
      </c>
      <c r="G556" s="2"/>
      <c r="H556" s="43">
        <f>H557+H560</f>
        <v>6051.1</v>
      </c>
      <c r="I556" s="43">
        <f>I557+I560</f>
        <v>3778.1000000000004</v>
      </c>
      <c r="J556" s="24">
        <f t="shared" si="166"/>
        <v>-2273</v>
      </c>
      <c r="K556" s="24">
        <f t="shared" si="167"/>
        <v>62.43658177851961</v>
      </c>
      <c r="L556" s="29"/>
      <c r="N556" s="30"/>
    </row>
    <row r="557" spans="1:14" s="26" customFormat="1" ht="25.5" customHeight="1">
      <c r="A557" s="1" t="s">
        <v>165</v>
      </c>
      <c r="B557" s="2" t="s">
        <v>34</v>
      </c>
      <c r="C557" s="2" t="s">
        <v>3</v>
      </c>
      <c r="D557" s="2" t="s">
        <v>1</v>
      </c>
      <c r="E557" s="5">
        <v>78008</v>
      </c>
      <c r="F557" s="3">
        <v>72500</v>
      </c>
      <c r="G557" s="2"/>
      <c r="H557" s="43">
        <f t="shared" ref="H557:I558" si="175">H558</f>
        <v>5993.5</v>
      </c>
      <c r="I557" s="43">
        <f t="shared" si="175"/>
        <v>3749.3</v>
      </c>
      <c r="J557" s="24">
        <f t="shared" si="166"/>
        <v>-2244.1999999999998</v>
      </c>
      <c r="K557" s="24">
        <f t="shared" si="167"/>
        <v>62.556102444314675</v>
      </c>
      <c r="L557" s="31"/>
      <c r="N557" s="27"/>
    </row>
    <row r="558" spans="1:14" s="26" customFormat="1" ht="25.5" customHeight="1">
      <c r="A558" s="1" t="s">
        <v>76</v>
      </c>
      <c r="B558" s="2" t="s">
        <v>34</v>
      </c>
      <c r="C558" s="2" t="s">
        <v>3</v>
      </c>
      <c r="D558" s="2" t="s">
        <v>1</v>
      </c>
      <c r="E558" s="5">
        <v>78008</v>
      </c>
      <c r="F558" s="3">
        <v>72500</v>
      </c>
      <c r="G558" s="2" t="s">
        <v>64</v>
      </c>
      <c r="H558" s="43">
        <f t="shared" si="175"/>
        <v>5993.5</v>
      </c>
      <c r="I558" s="43">
        <f t="shared" si="175"/>
        <v>3749.3</v>
      </c>
      <c r="J558" s="24">
        <f t="shared" si="166"/>
        <v>-2244.1999999999998</v>
      </c>
      <c r="K558" s="24">
        <f t="shared" si="167"/>
        <v>62.556102444314675</v>
      </c>
      <c r="L558" s="29"/>
      <c r="N558" s="27"/>
    </row>
    <row r="559" spans="1:14" s="26" customFormat="1" ht="12.75" customHeight="1">
      <c r="A559" s="1" t="s">
        <v>78</v>
      </c>
      <c r="B559" s="2" t="s">
        <v>34</v>
      </c>
      <c r="C559" s="2" t="s">
        <v>3</v>
      </c>
      <c r="D559" s="2" t="s">
        <v>1</v>
      </c>
      <c r="E559" s="5">
        <v>78008</v>
      </c>
      <c r="F559" s="3">
        <v>72500</v>
      </c>
      <c r="G559" s="2" t="s">
        <v>65</v>
      </c>
      <c r="H559" s="7">
        <v>5993.5</v>
      </c>
      <c r="I559" s="7">
        <v>3749.3</v>
      </c>
      <c r="J559" s="24">
        <f t="shared" si="166"/>
        <v>-2244.1999999999998</v>
      </c>
      <c r="K559" s="24">
        <f t="shared" si="167"/>
        <v>62.556102444314675</v>
      </c>
      <c r="L559" s="29"/>
      <c r="N559" s="27"/>
    </row>
    <row r="560" spans="1:14" s="26" customFormat="1" ht="38.25" customHeight="1">
      <c r="A560" s="1" t="s">
        <v>169</v>
      </c>
      <c r="B560" s="2" t="s">
        <v>34</v>
      </c>
      <c r="C560" s="2" t="s">
        <v>3</v>
      </c>
      <c r="D560" s="2" t="s">
        <v>1</v>
      </c>
      <c r="E560" s="5">
        <v>78008</v>
      </c>
      <c r="F560" s="3" t="s">
        <v>168</v>
      </c>
      <c r="G560" s="2"/>
      <c r="H560" s="6">
        <f>H561</f>
        <v>57.6</v>
      </c>
      <c r="I560" s="6">
        <f t="shared" ref="I560" si="176">I561</f>
        <v>28.8</v>
      </c>
      <c r="J560" s="24">
        <f t="shared" si="166"/>
        <v>-28.8</v>
      </c>
      <c r="K560" s="24">
        <f t="shared" si="167"/>
        <v>50</v>
      </c>
      <c r="L560" s="31"/>
      <c r="N560" s="27"/>
    </row>
    <row r="561" spans="1:14" s="26" customFormat="1" ht="25.5" customHeight="1">
      <c r="A561" s="1" t="s">
        <v>76</v>
      </c>
      <c r="B561" s="2" t="s">
        <v>34</v>
      </c>
      <c r="C561" s="2" t="s">
        <v>3</v>
      </c>
      <c r="D561" s="2" t="s">
        <v>1</v>
      </c>
      <c r="E561" s="5">
        <v>78008</v>
      </c>
      <c r="F561" s="3" t="s">
        <v>168</v>
      </c>
      <c r="G561" s="2" t="s">
        <v>64</v>
      </c>
      <c r="H561" s="6">
        <f>H562</f>
        <v>57.6</v>
      </c>
      <c r="I561" s="6">
        <f>I562</f>
        <v>28.8</v>
      </c>
      <c r="J561" s="24">
        <f t="shared" si="166"/>
        <v>-28.8</v>
      </c>
      <c r="K561" s="24">
        <f t="shared" si="167"/>
        <v>50</v>
      </c>
      <c r="L561" s="31"/>
      <c r="N561" s="27"/>
    </row>
    <row r="562" spans="1:14" s="26" customFormat="1" ht="25.5" customHeight="1">
      <c r="A562" s="1" t="s">
        <v>78</v>
      </c>
      <c r="B562" s="2" t="s">
        <v>34</v>
      </c>
      <c r="C562" s="2" t="s">
        <v>3</v>
      </c>
      <c r="D562" s="2" t="s">
        <v>1</v>
      </c>
      <c r="E562" s="5">
        <v>78008</v>
      </c>
      <c r="F562" s="3" t="s">
        <v>168</v>
      </c>
      <c r="G562" s="2" t="s">
        <v>65</v>
      </c>
      <c r="H562" s="7">
        <v>57.6</v>
      </c>
      <c r="I562" s="7">
        <v>28.8</v>
      </c>
      <c r="J562" s="24">
        <f>I562-H562</f>
        <v>-28.8</v>
      </c>
      <c r="K562" s="24">
        <f>I562/H562*100</f>
        <v>50</v>
      </c>
      <c r="L562" s="31"/>
      <c r="N562" s="27"/>
    </row>
    <row r="563" spans="1:14" s="26" customFormat="1" ht="12.75" customHeight="1">
      <c r="A563" s="1" t="s">
        <v>24</v>
      </c>
      <c r="B563" s="2" t="s">
        <v>34</v>
      </c>
      <c r="C563" s="2" t="s">
        <v>12</v>
      </c>
      <c r="D563" s="2"/>
      <c r="E563" s="2"/>
      <c r="F563" s="2"/>
      <c r="G563" s="2"/>
      <c r="H563" s="43">
        <f t="shared" ref="H563:I569" si="177">H564</f>
        <v>1369.7</v>
      </c>
      <c r="I563" s="43">
        <f t="shared" si="177"/>
        <v>1065</v>
      </c>
      <c r="J563" s="24">
        <f t="shared" si="166"/>
        <v>-304.70000000000005</v>
      </c>
      <c r="K563" s="24">
        <f t="shared" si="167"/>
        <v>77.754252756077975</v>
      </c>
      <c r="L563" s="25"/>
      <c r="N563" s="27"/>
    </row>
    <row r="564" spans="1:14" s="26" customFormat="1" ht="12.75" customHeight="1">
      <c r="A564" s="1" t="s">
        <v>82</v>
      </c>
      <c r="B564" s="2" t="s">
        <v>34</v>
      </c>
      <c r="C564" s="2" t="s">
        <v>12</v>
      </c>
      <c r="D564" s="2" t="s">
        <v>8</v>
      </c>
      <c r="E564" s="2"/>
      <c r="F564" s="2"/>
      <c r="G564" s="2"/>
      <c r="H564" s="43">
        <f t="shared" si="177"/>
        <v>1369.7</v>
      </c>
      <c r="I564" s="43">
        <f t="shared" si="177"/>
        <v>1065</v>
      </c>
      <c r="J564" s="24">
        <f t="shared" si="166"/>
        <v>-304.70000000000005</v>
      </c>
      <c r="K564" s="24">
        <f t="shared" si="167"/>
        <v>77.754252756077975</v>
      </c>
      <c r="L564" s="25"/>
      <c r="N564" s="27"/>
    </row>
    <row r="565" spans="1:14" s="26" customFormat="1" ht="12.75" customHeight="1">
      <c r="A565" s="1" t="s">
        <v>209</v>
      </c>
      <c r="B565" s="2" t="s">
        <v>34</v>
      </c>
      <c r="C565" s="2" t="s">
        <v>12</v>
      </c>
      <c r="D565" s="2" t="s">
        <v>8</v>
      </c>
      <c r="E565" s="3">
        <v>77000</v>
      </c>
      <c r="F565" s="11" t="s">
        <v>95</v>
      </c>
      <c r="G565" s="2"/>
      <c r="H565" s="43">
        <f t="shared" si="177"/>
        <v>1369.7</v>
      </c>
      <c r="I565" s="43">
        <f t="shared" si="177"/>
        <v>1065</v>
      </c>
      <c r="J565" s="24">
        <f t="shared" si="166"/>
        <v>-304.70000000000005</v>
      </c>
      <c r="K565" s="24">
        <f t="shared" si="167"/>
        <v>77.754252756077975</v>
      </c>
      <c r="L565" s="29"/>
      <c r="N565" s="30"/>
    </row>
    <row r="566" spans="1:14" s="26" customFormat="1" ht="25.5" customHeight="1">
      <c r="A566" s="1" t="s">
        <v>210</v>
      </c>
      <c r="B566" s="2" t="s">
        <v>34</v>
      </c>
      <c r="C566" s="2" t="s">
        <v>12</v>
      </c>
      <c r="D566" s="2" t="s">
        <v>8</v>
      </c>
      <c r="E566" s="3">
        <v>77100</v>
      </c>
      <c r="F566" s="11" t="s">
        <v>95</v>
      </c>
      <c r="G566" s="2"/>
      <c r="H566" s="43">
        <f t="shared" si="177"/>
        <v>1369.7</v>
      </c>
      <c r="I566" s="43">
        <f t="shared" si="177"/>
        <v>1065</v>
      </c>
      <c r="J566" s="24">
        <f t="shared" si="166"/>
        <v>-304.70000000000005</v>
      </c>
      <c r="K566" s="24">
        <f t="shared" si="167"/>
        <v>77.754252756077975</v>
      </c>
      <c r="L566" s="29"/>
      <c r="N566" s="30"/>
    </row>
    <row r="567" spans="1:14" s="26" customFormat="1" ht="51" customHeight="1">
      <c r="A567" s="1" t="s">
        <v>116</v>
      </c>
      <c r="B567" s="2" t="s">
        <v>34</v>
      </c>
      <c r="C567" s="2" t="s">
        <v>12</v>
      </c>
      <c r="D567" s="2" t="s">
        <v>8</v>
      </c>
      <c r="E567" s="3">
        <v>77107</v>
      </c>
      <c r="F567" s="11" t="s">
        <v>95</v>
      </c>
      <c r="G567" s="2"/>
      <c r="H567" s="43">
        <f t="shared" si="177"/>
        <v>1369.7</v>
      </c>
      <c r="I567" s="43">
        <f t="shared" si="177"/>
        <v>1065</v>
      </c>
      <c r="J567" s="24">
        <f t="shared" si="166"/>
        <v>-304.70000000000005</v>
      </c>
      <c r="K567" s="24">
        <f t="shared" si="167"/>
        <v>77.754252756077975</v>
      </c>
      <c r="L567" s="29"/>
      <c r="N567" s="30"/>
    </row>
    <row r="568" spans="1:14" s="26" customFormat="1" ht="38.25" customHeight="1">
      <c r="A568" s="1" t="s">
        <v>199</v>
      </c>
      <c r="B568" s="2" t="s">
        <v>34</v>
      </c>
      <c r="C568" s="2" t="s">
        <v>12</v>
      </c>
      <c r="D568" s="2" t="s">
        <v>8</v>
      </c>
      <c r="E568" s="3">
        <v>77107</v>
      </c>
      <c r="F568" s="3">
        <v>77900</v>
      </c>
      <c r="G568" s="2"/>
      <c r="H568" s="43">
        <f t="shared" si="177"/>
        <v>1369.7</v>
      </c>
      <c r="I568" s="43">
        <f t="shared" si="177"/>
        <v>1065</v>
      </c>
      <c r="J568" s="24">
        <f t="shared" si="166"/>
        <v>-304.70000000000005</v>
      </c>
      <c r="K568" s="24">
        <f t="shared" si="167"/>
        <v>77.754252756077975</v>
      </c>
      <c r="L568" s="29"/>
      <c r="N568" s="30"/>
    </row>
    <row r="569" spans="1:14" s="26" customFormat="1" ht="12.75" customHeight="1">
      <c r="A569" s="1" t="s">
        <v>77</v>
      </c>
      <c r="B569" s="2" t="s">
        <v>34</v>
      </c>
      <c r="C569" s="2" t="s">
        <v>12</v>
      </c>
      <c r="D569" s="2" t="s">
        <v>8</v>
      </c>
      <c r="E569" s="3">
        <v>77107</v>
      </c>
      <c r="F569" s="3">
        <v>77900</v>
      </c>
      <c r="G569" s="2" t="s">
        <v>61</v>
      </c>
      <c r="H569" s="43">
        <f t="shared" si="177"/>
        <v>1369.7</v>
      </c>
      <c r="I569" s="43">
        <f t="shared" si="177"/>
        <v>1065</v>
      </c>
      <c r="J569" s="24">
        <f t="shared" si="166"/>
        <v>-304.70000000000005</v>
      </c>
      <c r="K569" s="24">
        <f t="shared" si="167"/>
        <v>77.754252756077975</v>
      </c>
      <c r="L569" s="29"/>
      <c r="N569" s="30"/>
    </row>
    <row r="570" spans="1:14" s="26" customFormat="1" ht="12.75" customHeight="1">
      <c r="A570" s="1" t="s">
        <v>89</v>
      </c>
      <c r="B570" s="2" t="s">
        <v>34</v>
      </c>
      <c r="C570" s="2" t="s">
        <v>12</v>
      </c>
      <c r="D570" s="2" t="s">
        <v>8</v>
      </c>
      <c r="E570" s="3">
        <v>77107</v>
      </c>
      <c r="F570" s="3">
        <v>77900</v>
      </c>
      <c r="G570" s="2" t="s">
        <v>62</v>
      </c>
      <c r="H570" s="72">
        <v>1369.7</v>
      </c>
      <c r="I570" s="7">
        <v>1065</v>
      </c>
      <c r="J570" s="24">
        <f t="shared" si="166"/>
        <v>-304.70000000000005</v>
      </c>
      <c r="K570" s="24">
        <f t="shared" si="167"/>
        <v>77.754252756077975</v>
      </c>
      <c r="L570" s="29"/>
      <c r="M570" s="26" t="s">
        <v>125</v>
      </c>
      <c r="N570" s="30"/>
    </row>
    <row r="571" spans="1:14" s="26" customFormat="1" ht="12.75" customHeight="1">
      <c r="A571" s="1" t="s">
        <v>37</v>
      </c>
      <c r="B571" s="2" t="s">
        <v>34</v>
      </c>
      <c r="C571" s="2" t="s">
        <v>43</v>
      </c>
      <c r="D571" s="2"/>
      <c r="E571" s="2"/>
      <c r="F571" s="2"/>
      <c r="G571" s="2"/>
      <c r="H571" s="43">
        <f t="shared" ref="H571:I572" si="178">H572</f>
        <v>180</v>
      </c>
      <c r="I571" s="43">
        <f t="shared" si="178"/>
        <v>59.2</v>
      </c>
      <c r="J571" s="24">
        <f t="shared" si="166"/>
        <v>-120.8</v>
      </c>
      <c r="K571" s="24">
        <f t="shared" si="167"/>
        <v>32.888888888888893</v>
      </c>
      <c r="L571" s="29"/>
      <c r="N571" s="30"/>
    </row>
    <row r="572" spans="1:14" s="26" customFormat="1" ht="12.75" customHeight="1">
      <c r="A572" s="1" t="s">
        <v>44</v>
      </c>
      <c r="B572" s="2" t="s">
        <v>34</v>
      </c>
      <c r="C572" s="2" t="s">
        <v>43</v>
      </c>
      <c r="D572" s="2" t="s">
        <v>6</v>
      </c>
      <c r="E572" s="2"/>
      <c r="F572" s="2"/>
      <c r="G572" s="2"/>
      <c r="H572" s="43">
        <f t="shared" si="178"/>
        <v>180</v>
      </c>
      <c r="I572" s="43">
        <f t="shared" si="178"/>
        <v>59.2</v>
      </c>
      <c r="J572" s="24">
        <f t="shared" si="166"/>
        <v>-120.8</v>
      </c>
      <c r="K572" s="24">
        <f t="shared" si="167"/>
        <v>32.888888888888893</v>
      </c>
      <c r="L572" s="31"/>
      <c r="M572" s="26" t="s">
        <v>126</v>
      </c>
      <c r="N572" s="27"/>
    </row>
    <row r="573" spans="1:14" s="26" customFormat="1" ht="25.5" customHeight="1">
      <c r="A573" s="1" t="s">
        <v>213</v>
      </c>
      <c r="B573" s="2" t="s">
        <v>34</v>
      </c>
      <c r="C573" s="2" t="s">
        <v>43</v>
      </c>
      <c r="D573" s="2" t="s">
        <v>6</v>
      </c>
      <c r="E573" s="3">
        <v>79000</v>
      </c>
      <c r="F573" s="11" t="s">
        <v>95</v>
      </c>
      <c r="G573" s="2"/>
      <c r="H573" s="43">
        <f>H574+H578</f>
        <v>180</v>
      </c>
      <c r="I573" s="43">
        <f>I574+I578</f>
        <v>59.2</v>
      </c>
      <c r="J573" s="24">
        <f t="shared" si="166"/>
        <v>-120.8</v>
      </c>
      <c r="K573" s="24">
        <f t="shared" si="167"/>
        <v>32.888888888888893</v>
      </c>
      <c r="L573" s="29"/>
      <c r="N573" s="30"/>
    </row>
    <row r="574" spans="1:14" s="26" customFormat="1" ht="38.25" customHeight="1">
      <c r="A574" s="1" t="s">
        <v>150</v>
      </c>
      <c r="B574" s="2" t="s">
        <v>34</v>
      </c>
      <c r="C574" s="2" t="s">
        <v>43</v>
      </c>
      <c r="D574" s="2" t="s">
        <v>6</v>
      </c>
      <c r="E574" s="3">
        <v>79004</v>
      </c>
      <c r="F574" s="11" t="s">
        <v>95</v>
      </c>
      <c r="G574" s="2"/>
      <c r="H574" s="43">
        <f t="shared" ref="H574:I576" si="179">H575</f>
        <v>150</v>
      </c>
      <c r="I574" s="43">
        <f t="shared" si="179"/>
        <v>59.2</v>
      </c>
      <c r="J574" s="24">
        <f t="shared" si="166"/>
        <v>-90.8</v>
      </c>
      <c r="K574" s="24">
        <f t="shared" si="167"/>
        <v>39.466666666666669</v>
      </c>
      <c r="L574" s="29"/>
      <c r="N574" s="30"/>
    </row>
    <row r="575" spans="1:14" s="26" customFormat="1" ht="25.5" customHeight="1">
      <c r="A575" s="1" t="s">
        <v>149</v>
      </c>
      <c r="B575" s="2" t="s">
        <v>34</v>
      </c>
      <c r="C575" s="2" t="s">
        <v>43</v>
      </c>
      <c r="D575" s="2" t="s">
        <v>6</v>
      </c>
      <c r="E575" s="3">
        <v>79004</v>
      </c>
      <c r="F575" s="3">
        <v>99310</v>
      </c>
      <c r="G575" s="2"/>
      <c r="H575" s="43">
        <f t="shared" si="179"/>
        <v>150</v>
      </c>
      <c r="I575" s="43">
        <f t="shared" si="179"/>
        <v>59.2</v>
      </c>
      <c r="J575" s="24">
        <f>I575-H575</f>
        <v>-90.8</v>
      </c>
      <c r="K575" s="24">
        <f t="shared" si="167"/>
        <v>39.466666666666669</v>
      </c>
      <c r="L575" s="29"/>
      <c r="N575" s="30"/>
    </row>
    <row r="576" spans="1:14" s="26" customFormat="1" ht="38.25" customHeight="1">
      <c r="A576" s="1" t="s">
        <v>63</v>
      </c>
      <c r="B576" s="2" t="s">
        <v>34</v>
      </c>
      <c r="C576" s="2" t="s">
        <v>43</v>
      </c>
      <c r="D576" s="2" t="s">
        <v>6</v>
      </c>
      <c r="E576" s="3">
        <v>79004</v>
      </c>
      <c r="F576" s="3">
        <v>99310</v>
      </c>
      <c r="G576" s="2" t="s">
        <v>64</v>
      </c>
      <c r="H576" s="43">
        <f t="shared" si="179"/>
        <v>150</v>
      </c>
      <c r="I576" s="43">
        <f t="shared" si="179"/>
        <v>59.2</v>
      </c>
      <c r="J576" s="24">
        <f t="shared" si="166"/>
        <v>-90.8</v>
      </c>
      <c r="K576" s="24">
        <f t="shared" si="167"/>
        <v>39.466666666666669</v>
      </c>
      <c r="L576" s="29"/>
      <c r="N576" s="30"/>
    </row>
    <row r="577" spans="1:14" s="26" customFormat="1" ht="12.75" customHeight="1">
      <c r="A577" s="1" t="s">
        <v>78</v>
      </c>
      <c r="B577" s="2" t="s">
        <v>34</v>
      </c>
      <c r="C577" s="2" t="s">
        <v>43</v>
      </c>
      <c r="D577" s="2" t="s">
        <v>6</v>
      </c>
      <c r="E577" s="3">
        <v>79004</v>
      </c>
      <c r="F577" s="3">
        <v>99310</v>
      </c>
      <c r="G577" s="2" t="s">
        <v>65</v>
      </c>
      <c r="H577" s="72">
        <v>150</v>
      </c>
      <c r="I577" s="7">
        <v>59.2</v>
      </c>
      <c r="J577" s="24">
        <f t="shared" si="166"/>
        <v>-90.8</v>
      </c>
      <c r="K577" s="24">
        <f t="shared" si="167"/>
        <v>39.466666666666669</v>
      </c>
      <c r="L577" s="29"/>
      <c r="N577" s="30"/>
    </row>
    <row r="578" spans="1:14" s="26" customFormat="1" ht="12.75" customHeight="1">
      <c r="A578" s="1" t="s">
        <v>152</v>
      </c>
      <c r="B578" s="2" t="s">
        <v>34</v>
      </c>
      <c r="C578" s="2" t="s">
        <v>43</v>
      </c>
      <c r="D578" s="2" t="s">
        <v>6</v>
      </c>
      <c r="E578" s="3">
        <v>79005</v>
      </c>
      <c r="F578" s="11" t="s">
        <v>95</v>
      </c>
      <c r="G578" s="2"/>
      <c r="H578" s="43">
        <f t="shared" ref="H578:I580" si="180">H579</f>
        <v>30</v>
      </c>
      <c r="I578" s="43">
        <f t="shared" si="180"/>
        <v>0</v>
      </c>
      <c r="J578" s="24">
        <f t="shared" si="166"/>
        <v>-30</v>
      </c>
      <c r="K578" s="24">
        <f t="shared" si="167"/>
        <v>0</v>
      </c>
      <c r="L578" s="29"/>
      <c r="N578" s="30"/>
    </row>
    <row r="579" spans="1:14" s="26" customFormat="1" ht="12.75" customHeight="1">
      <c r="A579" s="1" t="s">
        <v>151</v>
      </c>
      <c r="B579" s="2" t="s">
        <v>34</v>
      </c>
      <c r="C579" s="2" t="s">
        <v>43</v>
      </c>
      <c r="D579" s="2" t="s">
        <v>6</v>
      </c>
      <c r="E579" s="3">
        <v>79005</v>
      </c>
      <c r="F579" s="3">
        <v>99310</v>
      </c>
      <c r="G579" s="2"/>
      <c r="H579" s="43">
        <f t="shared" si="180"/>
        <v>30</v>
      </c>
      <c r="I579" s="43">
        <f t="shared" si="180"/>
        <v>0</v>
      </c>
      <c r="J579" s="24">
        <f t="shared" si="166"/>
        <v>-30</v>
      </c>
      <c r="K579" s="24">
        <f t="shared" si="167"/>
        <v>0</v>
      </c>
      <c r="L579" s="31"/>
      <c r="N579" s="27"/>
    </row>
    <row r="580" spans="1:14" s="26" customFormat="1" ht="12.75" customHeight="1">
      <c r="A580" s="1" t="s">
        <v>55</v>
      </c>
      <c r="B580" s="2" t="s">
        <v>34</v>
      </c>
      <c r="C580" s="2" t="s">
        <v>43</v>
      </c>
      <c r="D580" s="2" t="s">
        <v>6</v>
      </c>
      <c r="E580" s="3">
        <v>79005</v>
      </c>
      <c r="F580" s="3">
        <v>99310</v>
      </c>
      <c r="G580" s="2" t="s">
        <v>54</v>
      </c>
      <c r="H580" s="43">
        <f t="shared" si="180"/>
        <v>30</v>
      </c>
      <c r="I580" s="43">
        <f t="shared" si="180"/>
        <v>0</v>
      </c>
      <c r="J580" s="24">
        <f t="shared" si="166"/>
        <v>-30</v>
      </c>
      <c r="K580" s="24">
        <f t="shared" si="167"/>
        <v>0</v>
      </c>
      <c r="L580" s="29"/>
      <c r="N580" s="27"/>
    </row>
    <row r="581" spans="1:14" s="26" customFormat="1" ht="25.5" customHeight="1">
      <c r="A581" s="1" t="s">
        <v>56</v>
      </c>
      <c r="B581" s="2" t="s">
        <v>34</v>
      </c>
      <c r="C581" s="2" t="s">
        <v>43</v>
      </c>
      <c r="D581" s="2" t="s">
        <v>6</v>
      </c>
      <c r="E581" s="3">
        <v>79005</v>
      </c>
      <c r="F581" s="3">
        <v>99310</v>
      </c>
      <c r="G581" s="2" t="s">
        <v>17</v>
      </c>
      <c r="H581" s="72">
        <v>30</v>
      </c>
      <c r="I581" s="7">
        <v>0</v>
      </c>
      <c r="J581" s="24">
        <f t="shared" si="166"/>
        <v>-30</v>
      </c>
      <c r="K581" s="24">
        <f t="shared" si="167"/>
        <v>0</v>
      </c>
      <c r="L581" s="29"/>
      <c r="N581" s="27"/>
    </row>
    <row r="582" spans="1:14" s="26" customFormat="1" ht="12.75" customHeight="1">
      <c r="A582" s="38" t="s">
        <v>29</v>
      </c>
      <c r="B582" s="2"/>
      <c r="C582" s="2"/>
      <c r="D582" s="2"/>
      <c r="E582" s="2"/>
      <c r="F582" s="2"/>
      <c r="G582" s="2"/>
      <c r="H582" s="24">
        <f>H10+H22+H292+H375+H324+H284</f>
        <v>279451.30000000005</v>
      </c>
      <c r="I582" s="24">
        <f>I10+I22+I292+I375+I324+I284</f>
        <v>182747.7</v>
      </c>
      <c r="J582" s="24">
        <f t="shared" si="166"/>
        <v>-96703.600000000035</v>
      </c>
      <c r="K582" s="24">
        <f t="shared" si="167"/>
        <v>65.395186925235265</v>
      </c>
      <c r="L582" s="31"/>
      <c r="N582" s="27"/>
    </row>
    <row r="583" spans="1:14" s="26" customFormat="1" ht="12.75" customHeight="1">
      <c r="A583" s="77"/>
      <c r="B583" s="78"/>
      <c r="C583" s="78"/>
      <c r="D583" s="78"/>
      <c r="E583" s="78"/>
      <c r="F583" s="78"/>
      <c r="G583" s="78"/>
      <c r="H583" s="79"/>
      <c r="I583" s="79"/>
      <c r="J583" s="64"/>
      <c r="K583" s="64"/>
      <c r="L583" s="31"/>
      <c r="N583" s="27"/>
    </row>
    <row r="584" spans="1:14" s="26" customFormat="1" ht="15.75" customHeight="1">
      <c r="A584" s="62" t="s">
        <v>317</v>
      </c>
      <c r="B584" s="63"/>
      <c r="C584" s="62"/>
      <c r="D584" s="92"/>
      <c r="E584" s="92"/>
      <c r="F584" s="92"/>
      <c r="G584" s="92"/>
      <c r="H584" s="96" t="s">
        <v>318</v>
      </c>
      <c r="I584" s="96"/>
      <c r="J584" s="32"/>
      <c r="K584" s="32"/>
      <c r="L584" s="25"/>
      <c r="N584" s="27"/>
    </row>
    <row r="585" spans="1:14" s="26" customFormat="1" ht="15" customHeight="1">
      <c r="A585" s="12"/>
      <c r="B585" s="13"/>
      <c r="C585" s="12"/>
      <c r="D585" s="12"/>
      <c r="E585" s="12"/>
      <c r="F585" s="12"/>
      <c r="G585" s="12"/>
      <c r="H585" s="71"/>
      <c r="I585" s="71"/>
      <c r="J585" s="14"/>
      <c r="K585" s="14"/>
      <c r="L585" s="64"/>
      <c r="M585" s="65"/>
      <c r="N585" s="24"/>
    </row>
    <row r="586" spans="1:14" s="26" customFormat="1" ht="15" customHeight="1">
      <c r="A586" s="12"/>
      <c r="B586" s="13"/>
      <c r="C586" s="12"/>
      <c r="D586" s="12"/>
      <c r="E586" s="12"/>
      <c r="F586" s="12"/>
      <c r="G586" s="12"/>
      <c r="H586" s="71"/>
      <c r="I586" s="71"/>
      <c r="J586" s="14"/>
      <c r="K586" s="14"/>
      <c r="L586" s="14"/>
    </row>
    <row r="587" spans="1:14" s="26" customFormat="1" ht="45" customHeight="1">
      <c r="A587" s="12"/>
      <c r="B587" s="13"/>
      <c r="C587" s="12"/>
      <c r="D587" s="12"/>
      <c r="E587" s="12"/>
      <c r="F587" s="12"/>
      <c r="G587" s="12"/>
      <c r="H587" s="71"/>
      <c r="I587" s="71"/>
      <c r="J587" s="14"/>
      <c r="K587" s="14"/>
      <c r="L587" s="14"/>
      <c r="M587" s="33"/>
    </row>
    <row r="588" spans="1:14" s="26" customFormat="1" hidden="1">
      <c r="A588" s="12"/>
      <c r="B588" s="13"/>
      <c r="C588" s="12"/>
      <c r="D588" s="12"/>
      <c r="E588" s="12"/>
      <c r="F588" s="12"/>
      <c r="G588" s="12"/>
      <c r="H588" s="70"/>
      <c r="I588" s="70"/>
      <c r="J588" s="32"/>
      <c r="K588" s="32"/>
      <c r="L588" s="66"/>
      <c r="M588" s="33"/>
    </row>
    <row r="589" spans="1:14" s="26" customFormat="1">
      <c r="A589" s="12"/>
      <c r="B589" s="13"/>
      <c r="C589" s="12"/>
      <c r="D589" s="12"/>
      <c r="E589" s="12"/>
      <c r="F589" s="12"/>
      <c r="G589" s="12"/>
      <c r="H589" s="14"/>
      <c r="I589" s="14"/>
      <c r="J589" s="14"/>
      <c r="K589" s="14"/>
      <c r="L589" s="32"/>
      <c r="N589" s="33"/>
    </row>
    <row r="590" spans="1:14">
      <c r="N590" s="32"/>
    </row>
  </sheetData>
  <autoFilter ref="A8:N587">
    <filterColumn colId="1"/>
    <filterColumn colId="2"/>
    <filterColumn colId="3"/>
    <filterColumn colId="4"/>
    <filterColumn colId="7"/>
    <filterColumn colId="8"/>
  </autoFilter>
  <mergeCells count="17">
    <mergeCell ref="A8:A9"/>
    <mergeCell ref="G7:H7"/>
    <mergeCell ref="A5:J6"/>
    <mergeCell ref="B8:B9"/>
    <mergeCell ref="C8:C9"/>
    <mergeCell ref="I7:J7"/>
    <mergeCell ref="E8:F8"/>
    <mergeCell ref="J8:K8"/>
    <mergeCell ref="G2:K2"/>
    <mergeCell ref="G3:K3"/>
    <mergeCell ref="G4:K4"/>
    <mergeCell ref="D584:G584"/>
    <mergeCell ref="H8:H9"/>
    <mergeCell ref="D8:D9"/>
    <mergeCell ref="G8:G9"/>
    <mergeCell ref="I8:I9"/>
    <mergeCell ref="H584:I584"/>
  </mergeCells>
  <phoneticPr fontId="0" type="noConversion"/>
  <pageMargins left="0.19685039370078741" right="0.15748031496062992" top="0.23622047244094491" bottom="0.19685039370078741" header="0.23622047244094491" footer="0.19685039370078741"/>
  <pageSetup paperSize="9" scale="66" fitToHeight="12" orientation="portrait" blackAndWhite="1" r:id="rId1"/>
  <headerFooter alignWithMargins="0"/>
  <rowBreaks count="5" manualBreakCount="5">
    <brk id="263" max="10" man="1"/>
    <brk id="291" max="10" man="1"/>
    <brk id="403" max="10" man="1"/>
    <brk id="441" max="10" man="1"/>
    <brk id="479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</vt:lpstr>
      <vt:lpstr>общая!Заголовки_для_печати</vt:lpstr>
      <vt:lpstr>общая!Область_печати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Пользователь</cp:lastModifiedBy>
  <cp:lastPrinted>2023-10-26T07:18:16Z</cp:lastPrinted>
  <dcterms:created xsi:type="dcterms:W3CDTF">2002-12-23T14:52:50Z</dcterms:created>
  <dcterms:modified xsi:type="dcterms:W3CDTF">2023-10-26T07:20:53Z</dcterms:modified>
</cp:coreProperties>
</file>